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Traditional\"/>
    </mc:Choice>
  </mc:AlternateContent>
  <xr:revisionPtr revIDLastSave="0" documentId="13_ncr:1_{185E0711-343B-4702-B4B7-19430A3EA3AB}" xr6:coauthVersionLast="47" xr6:coauthVersionMax="47" xr10:uidLastSave="{00000000-0000-0000-0000-000000000000}"/>
  <bookViews>
    <workbookView xWindow="-110" yWindow="-110" windowWidth="19420" windowHeight="10300" tabRatio="817" firstSheet="6" activeTab="6"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<sst xmlns="http://schemas.openxmlformats.org/spreadsheetml/2006/main" count="1133" uniqueCount="472">
  <si>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</si>
  <si>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</si>
  <si>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</si>
  <si>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</si>
  <si>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</si>
  <si>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</si>
  <si>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</si>
  <si>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</si>
  <si>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</si>
  <si>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</si>
  <si>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</si>
  <si>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</si>
  <si>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</si>
  <si>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</si>
  <si>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</si>
  <si>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</si>
  <si>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</si>
  <si>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</si>
  <si>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</si>
  <si>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</si>
  <si>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</si>
  <si>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</si>
  <si>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</si>
  <si>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</si>
  <si>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</si>
  <si>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</si>
  <si>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</si>
  <si>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</si>
  <si>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</si>
  <si>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</si>
  <si>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</si>
  <si>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</si>
  <si>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</si>
  <si>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</si>
  <si>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</si>
  <si>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</si>
  <si>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</si>
  <si>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</si>
  <si>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</si>
  <si>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</si>
  <si>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</si>
  <si>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</si>
  <si>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</si>
  <si>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</si>
  <si>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</si>
  <si>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</si>
  <si>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</si>
  <si>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</si>
  <si>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</si>
  <si>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</si>
  <si>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</si>
  <si>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</si>
  <si>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</si>
  <si>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</si>
  <si>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</si>
  <si>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</si>
  <si>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</si>
  <si>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</si>
  <si>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</si>
  <si>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</si>
  <si>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</si>
  <si>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</si>
  <si>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</si>
  <si>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</si>
  <si>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</si>
  <si>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</si>
  <si>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</si>
  <si>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</si>
  <si>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</si>
  <si>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</si>
  <si>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</si>
  <si>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</si>
  <si>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</si>
  <si>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</si>
  <si>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</si>
  <si>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</si>
  <si>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</si>
  <si>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</si>
  <si>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</si>
  <si>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</si>
  <si>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</si>
  <si>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</si>
  <si>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</si>
  <si>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</si>
  <si>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</si>
  <si>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</si>
  <si>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</si>
  <si>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</si>
  <si>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</si>
  <si>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</si>
  <si>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</si>
  <si>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</si>
  <si>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</si>
  <si>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</si>
  <si>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</si>
  <si>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</si>
  <si>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</si>
  <si>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</si>
  <si>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</si>
  <si>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</si>
  <si>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</si>
  <si>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</si>
  <si>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</si>
  <si>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</si>
  <si>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</si>
  <si>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</si>
  <si>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</si>
  <si>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</si>
  <si>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</si>
  <si>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</si>
  <si>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</si>
  <si>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</si>
  <si>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</si>
  <si>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</si>
  <si>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</si>
  <si>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</si>
  <si>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</si>
  <si>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</si>
  <si>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</si>
  <si>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</si>
  <si>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</si>
  <si>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</si>
  <si>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</si>
  <si>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</si>
  <si>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</si>
  <si>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</si>
  <si>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</si>
  <si>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</si>
  <si>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</si>
  <si>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</si>
  <si>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</si>
  <si>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</si>
  <si>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</si>
  <si>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</si>
  <si>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</si>
  <si>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</si>
  <si>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</si>
  <si>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</si>
  <si>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</si>
  <si>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</si>
  <si>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</si>
  <si>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</si>
  <si>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</si>
  <si>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</si>
  <si>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</si>
  <si>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</si>
  <si>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</si>
  <si>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</si>
  <si>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</si>
  <si>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</si>
  <si>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</si>
  <si>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</si>
  <si>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</si>
  <si>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</si>
  <si>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</si>
  <si>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</si>
  <si>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</si>
  <si>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</si>
  <si>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</si>
  <si>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</si>
  <si>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</si>
  <si>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</si>
  <si>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</si>
  <si>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</si>
  <si>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</si>
  <si>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</si>
  <si>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</si>
  <si>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</si>
  <si>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</si>
  <si>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</si>
  <si>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</si>
  <si>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</si>
  <si>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</si>
  <si>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</si>
  <si>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</si>
  <si>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</si>
  <si>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</si>
  <si>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</si>
  <si>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</si>
  <si>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</si>
  <si>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</si>
  <si>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</si>
  <si>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</si>
  <si>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</si>
  <si>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</si>
  <si>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</si>
  <si>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</si>
  <si>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</si>
  <si>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</si>
  <si>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</si>
  <si>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</si>
  <si>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</si>
  <si>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</si>
  <si>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</si>
  <si>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</si>
  <si>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</si>
  <si>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</si>
  <si>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</si>
  <si>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</si>
  <si>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</si>
  <si>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</si>
  <si>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</si>
  <si>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</si>
  <si>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</si>
  <si>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</si>
  <si>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</si>
  <si>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</si>
  <si>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</si>
  <si>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</si>
  <si>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</si>
  <si>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</si>
  <si>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</si>
  <si>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</si>
  <si>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</si>
  <si>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</si>
  <si>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</si>
  <si>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</si>
  <si>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</si>
  <si>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</si>
  <si>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</si>
  <si>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</si>
  <si>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</si>
  <si>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</si>
  <si>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</si>
  <si>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</si>
  <si>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</si>
  <si>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</si>
  <si>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</si>
  <si>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</si>
  <si>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</si>
  <si>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</si>
  <si>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</si>
  <si>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</si>
  <si>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</si>
  <si>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</si>
  <si>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</si>
  <si>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</si>
  <si>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</si>
  <si>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</si>
  <si>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</si>
  <si>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</si>
  <si>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</si>
  <si>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</si>
  <si>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</si>
  <si>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</si>
  <si>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</si>
  <si>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</si>
  <si>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</si>
  <si>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</si>
  <si>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</si>
  <si>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</si>
  <si>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</si>
  <si>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</si>
  <si>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</si>
  <si>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</si>
  <si>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</si>
  <si>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</si>
  <si>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</si>
  <si>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</si>
  <si>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</si>
  <si>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</si>
  <si>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</si>
  <si>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</si>
  <si>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</si>
  <si>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</si>
  <si>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</si>
  <si>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</si>
  <si>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</si>
  <si>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</si>
  <si>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</si>
  <si>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</si>
  <si>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</si>
  <si>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</si>
  <si>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</si>
  <si>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</si>
  <si>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</si>
  <si>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</si>
  <si>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</si>
  <si>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</si>
  <si>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</si>
  <si>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</si>
  <si>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</si>
  <si>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</si>
  <si>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</si>
  <si>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</si>
  <si>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</si>
  <si>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</si>
  <si>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</si>
  <si>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</si>
  <si>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</si>
  <si>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</si>
  <si>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</si>
  <si>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</si>
  <si>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</si>
  <si>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</si>
  <si>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</si>
  <si>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</si>
  <si>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</si>
  <si>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</si>
  <si>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</si>
  <si>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</si>
  <si>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</si>
  <si>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</si>
  <si>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</si>
  <si>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</si>
  <si>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</si>
  <si>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</si>
  <si>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</si>
  <si>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</si>
  <si>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</si>
  <si>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</si>
  <si>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</si>
  <si>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</si>
  <si>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</si>
  <si>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</si>
  <si>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</si>
  <si>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</si>
  <si>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</si>
  <si>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</si>
  <si>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</si>
  <si>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</si>
  <si>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</si>
  <si>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</si>
  <si>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</si>
  <si>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</si>
  <si>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</si>
  <si>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</si>
  <si>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</si>
  <si>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</si>
  <si>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</si>
  <si>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</si>
  <si>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</si>
  <si>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</si>
  <si>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</si>
  <si>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</si>
  <si>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</si>
  <si>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</si>
  <si>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</si>
  <si>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</si>
  <si>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</si>
  <si>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</si>
  <si>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</si>
  <si>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</si>
  <si>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</si>
  <si>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</si>
  <si>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</si>
  <si>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</si>
  <si>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</si>
  <si>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</si>
  <si>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</si>
  <si>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</si>
  <si>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</si>
  <si>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</si>
  <si>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</si>
  <si>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</si>
  <si>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</si>
  <si>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</si>
  <si>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</si>
  <si>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</si>
  <si>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</si>
  <si>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</si>
  <si>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</si>
  <si>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</si>
  <si>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</si>
  <si>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</si>
  <si>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</si>
  <si>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</si>
  <si>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</si>
  <si>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</si>
  <si>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</si>
  <si>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</si>
  <si>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</si>
  <si>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</si>
  <si>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</si>
  <si>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</si>
  <si>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</si>
  <si>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</si>
  <si>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</si>
  <si>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</si>
  <si>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</si>
  <si>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</si>
  <si>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</si>
  <si>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</si>
  <si>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</si>
  <si>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</si>
  <si>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</si>
  <si>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</si>
  <si>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</si>
  <si>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</si>
  <si>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</si>
  <si>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</si>
  <si>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</si>
  <si>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</si>
  <si>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</si>
  <si>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</si>
  <si>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</si>
  <si>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</si>
  <si>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</si>
  <si>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</si>
  <si>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</si>
  <si>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</si>
  <si>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</si>
  <si>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</si>
  <si>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</si>
  <si>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</si>
  <si>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</si>
  <si>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</si>
  <si>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</si>
  <si>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</si>
  <si>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</si>
  <si>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</si>
  <si>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</si>
  <si>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</si>
  <si>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</si>
  <si>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</si>
  <si>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</si>
  <si>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</si>
  <si>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</si>
  <si>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</si>
  <si>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</si>
  <si>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</si>
  <si>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</si>
  <si>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</si>
  <si>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</si>
  <si>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</si>
  <si>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</si>
  <si>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</si>
  <si>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</si>
  <si>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</si>
  <si>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</si>
  <si>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</si>
  <si>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</si>
  <si>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</si>
  <si>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</si>
  <si>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</si>
  <si>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</si>
  <si>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</si>
  <si>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</si>
  <si>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</si>
  <si>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</si>
  <si>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</si>
  <si>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</si>
  <si>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</si>
  <si>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</si>
  <si>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</si>
  <si>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</si>
  <si>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</si>
  <si>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</si>
  <si>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</si>
  <si>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</si>
  <si>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</si>
  <si>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</si>
  <si>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</si>
  <si>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</si>
  <si>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</si>
  <si>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</si>
  <si>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</si>
  <si>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</si>
  <si>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</si>
  <si>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</si>
  <si>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</si>
  <si>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</si>
  <si>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</si>
  <si>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</si>
  <si>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</si>
  <si>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</si>
  <si>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</si>
  <si>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[US$/Trip]</t>
  </si>
  <si>
    <t>[US$/Seat]</t>
  </si>
  <si>
    <t>[US$/NM/Seat]</t>
  </si>
  <si>
    <t>Noise energy unit as defined in Recommendation ECAC/24-1. (EU 1 - 5 $/n.u. , USA-South America-ASIA 0 $/n.u. )</t>
  </si>
  <si>
    <t>Market price for Electric Energy. Typical values (Dec '22): 0.125 $/kWh in the US and 0.220 $/kWh in Europe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</si>
</sst>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36">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16" xfId="1" applyNumberFormat="1" applyFont="1" applyBorder="1" applyAlignment="1">
      <alignment horizontal="center"/>
    </xf>
    <xf numFmtId="10" fontId="6" fillId="0" borderId="6"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10" fontId="6" fillId="0" borderId="10" xfId="1"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9" fontId="6" fillId="0" borderId="1" xfId="1" applyNumberFormat="1" applyFont="1" applyBorder="1" applyAlignment="1">
      <alignment horizontal="center"/>
    </xf>
    <xf numFmtId="2" fontId="6" fillId="0" borderId="5" xfId="1" applyNumberFormat="1" applyFont="1" applyBorder="1" applyAlignment="1">
      <alignment horizontal="center"/>
    </xf>
    <xf numFmtId="9" fontId="6" fillId="0" borderId="5" xfId="1" applyNumberFormat="1" applyFont="1" applyBorder="1" applyAlignment="1">
      <alignment horizontal="center"/>
    </xf>
    <xf numFmtId="2" fontId="6" fillId="0" borderId="6" xfId="1" applyNumberFormat="1" applyFont="1" applyBorder="1" applyAlignment="1">
      <alignment horizontal="center"/>
    </xf>
    <xf numFmtId="9" fontId="6" fillId="0" borderId="6" xfId="1" applyNumberFormat="1" applyFont="1" applyBorder="1" applyAlignment="1">
      <alignment horizontal="center"/>
    </xf>
    <xf numFmtId="2" fontId="6" fillId="0" borderId="2" xfId="1" applyNumberFormat="1" applyFont="1" applyBorder="1" applyAlignment="1">
      <alignment horizontal="center"/>
    </xf>
    <xf numFmtId="9" fontId="6" fillId="0" borderId="2" xfId="1" applyNumberFormat="1" applyFont="1" applyBorder="1" applyAlignment="1">
      <alignment horizontal="center"/>
    </xf>
    <xf numFmtId="2" fontId="6" fillId="0" borderId="9" xfId="1" applyNumberFormat="1" applyFont="1" applyBorder="1" applyAlignment="1">
      <alignment horizontal="center"/>
    </xf>
    <xf numFmtId="9" fontId="6" fillId="0" borderId="9" xfId="1" applyNumberFormat="1" applyFont="1" applyBorder="1" applyAlignment="1">
      <alignment horizontal="center"/>
    </xf>
    <xf numFmtId="10" fontId="6" fillId="0" borderId="9" xfId="1" applyNumberFormat="1" applyFont="1" applyBorder="1" applyAlignment="1">
      <alignment horizontal="center"/>
    </xf>
    <xf numFmtId="2" fontId="6" fillId="0" borderId="16" xfId="1" applyNumberFormat="1" applyFont="1" applyBorder="1" applyAlignment="1">
      <alignment horizontal="center"/>
    </xf>
    <xf numFmtId="9" fontId="6" fillId="0" borderId="16" xfId="1" applyNumberFormat="1" applyFont="1" applyBorder="1" applyAlignment="1">
      <alignment horizontal="center"/>
    </xf>
    <xf numFmtId="2" fontId="6" fillId="0" borderId="3" xfId="1" applyNumberFormat="1" applyFont="1" applyBorder="1" applyAlignment="1">
      <alignment horizontal="center"/>
    </xf>
    <xf numFmtId="9" fontId="6" fillId="0" borderId="3" xfId="1" applyNumberFormat="1" applyFont="1" applyBorder="1" applyAlignment="1">
      <alignment horizontal="center"/>
    </xf>
    <xf numFmtId="2" fontId="6" fillId="0" borderId="7" xfId="1" applyNumberFormat="1" applyFont="1" applyBorder="1" applyAlignment="1">
      <alignment horizontal="center"/>
    </xf>
    <xf numFmtId="9" fontId="6" fillId="0" borderId="7" xfId="1" applyNumberFormat="1" applyFont="1" applyBorder="1" applyAlignment="1">
      <alignment horizontal="center"/>
    </xf>
    <xf numFmtId="2" fontId="6" fillId="0" borderId="10" xfId="1" applyNumberFormat="1" applyFont="1" applyBorder="1" applyAlignment="1">
      <alignment horizontal="center"/>
    </xf>
    <xf numFmtId="9"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0" fontId="6" fillId="0" borderId="38" xfId="0" applyNumberFormat="1" applyFont="1" applyBorder="1" applyAlignment="1">
      <alignment horizontal="center"/>
    </xf>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applyAlignment="1">
      <alignment horizontal="center"/>
    </xf>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3" fontId="5" fillId="12" borderId="37" xfId="0" applyNumberFormat="1"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9" fontId="4" fillId="0" borderId="36" xfId="1" applyNumberFormat="1" applyFont="1" applyBorder="1" applyAlignment="1"/>
    <xf numFmtId="9" fontId="4" fillId="0" borderId="38" xfId="1" applyNumberFormat="1" applyFont="1" applyBorder="1" applyAlignment="1"/>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790-4541-9551-B482E1DCF623}"/>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790-4541-9551-B482E1DCF623}"/>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0790-4541-9551-B482E1DCF623}"/>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0790-4541-9551-B482E1DCF623}"/>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0790-4541-9551-B482E1DCF623}"/>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0790-4541-9551-B482E1DCF623}"/>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790-4541-9551-B482E1DCF623}"/>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790-4541-9551-B482E1DCF623}"/>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90-4541-9551-B482E1DCF62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0.15186646255136968</c:v>
                </c:pt>
                <c:pt idx="1">
                  <c:v>3.2879232440889639E-2</c:v>
                </c:pt>
                <c:pt idx="2">
                  <c:v>0.37355905030666559</c:v>
                </c:pt>
                <c:pt idx="3">
                  <c:v>4.647690240136846E-2</c:v>
                </c:pt>
                <c:pt idx="4">
                  <c:v>0.11120594824351215</c:v>
                </c:pt>
                <c:pt idx="5">
                  <c:v>0.28401240405619443</c:v>
                </c:pt>
              </c:numCache>
            </c:numRef>
          </c:val>
          <c:extLst>
            <c:ext xmlns:c16="http://schemas.microsoft.com/office/drawing/2014/chart" uri="{C3380CC4-5D6E-409C-BE32-E72D297353CC}">
              <c16:uniqueId val="{0000000C-0790-4541-9551-B482E1DCF623}"/>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97E9-41DB-A6A5-F4CBF7BF3C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97E9-41DB-A6A5-F4CBF7BF3C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97E9-41DB-A6A5-F4CBF7BF3C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97E9-41DB-A6A5-F4CBF7BF3C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97E9-41DB-A6A5-F4CBF7BF3C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97E9-41DB-A6A5-F4CBF7BF3C39}"/>
              </c:ext>
            </c:extLst>
          </c:dPt>
          <c:dLbls>
            <c:dLbl>
              <c:idx val="0"/>
              <c:tx>
                <c:rich>
                  <a:bodyPr/>
                  <a:lstStyle/>
                  <a:p>
                    <a:fld id="{E0631A2D-ADFA-49F9-A391-B0AD3269B91D}"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289F0CB9-C3FC-4CA3-A89E-91E94BDD938D}"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7E9-41DB-A6A5-F4CBF7BF3C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7E9-41DB-A6A5-F4CBF7BF3C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7E9-41DB-A6A5-F4CBF7BF3C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0.26790706320322377</c:v>
                </c:pt>
                <c:pt idx="1">
                  <c:v>0.21742842035125104</c:v>
                </c:pt>
                <c:pt idx="2">
                  <c:v>0.31862273820376269</c:v>
                </c:pt>
                <c:pt idx="3">
                  <c:v>5.1737410528224712E-2</c:v>
                </c:pt>
                <c:pt idx="4">
                  <c:v>1.5127283306304973E-2</c:v>
                </c:pt>
                <c:pt idx="5">
                  <c:v>0.12917708440723286</c:v>
                </c:pt>
              </c:numCache>
            </c:numRef>
          </c:val>
          <c:extLst>
            <c:ext xmlns:c16="http://schemas.microsoft.com/office/drawing/2014/chart" uri="{C3380CC4-5D6E-409C-BE32-E72D297353CC}">
              <c16:uniqueId val="{0000000C-97E9-41DB-A6A5-F4CBF7BF3C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78-49C2-A8C0-99F0EDF6D496}"/>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78-49C2-A8C0-99F0EDF6D496}"/>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78-49C2-A8C0-99F0EDF6D496}"/>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78-49C2-A8C0-99F0EDF6D496}"/>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78-49C2-A8C0-99F0EDF6D496}"/>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78-49C2-A8C0-99F0EDF6D496}"/>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78-49C2-A8C0-99F0EDF6D496}"/>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278-49C2-A8C0-99F0EDF6D496}"/>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278-49C2-A8C0-99F0EDF6D496}"/>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4278-49C2-A8C0-99F0EDF6D49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2810011.5132813309</c:v>
                </c:pt>
                <c:pt idx="1">
                  <c:v>1228988.0574564885</c:v>
                </c:pt>
                <c:pt idx="2">
                  <c:v>1423803.6809815951</c:v>
                </c:pt>
                <c:pt idx="3">
                  <c:v>783555.7476728831</c:v>
                </c:pt>
                <c:pt idx="4">
                  <c:v>209899.72691460117</c:v>
                </c:pt>
                <c:pt idx="5">
                  <c:v>2312220.2701560035</c:v>
                </c:pt>
                <c:pt idx="6">
                  <c:v>303174.04700852232</c:v>
                </c:pt>
              </c:numCache>
            </c:numRef>
          </c:val>
          <c:extLst>
            <c:ext xmlns:c16="http://schemas.microsoft.com/office/drawing/2014/chart" uri="{C3380CC4-5D6E-409C-BE32-E72D297353CC}">
              <c16:uniqueId val="{0000000E-4278-49C2-A8C0-99F0EDF6D49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333530</xdr:colOff>
      <xdr:row>18</xdr:row>
      <xdr:rowOff>21971</xdr:rowOff>
    </xdr:to>
    <xdr:graphicFrame macro="">
      <xdr:nvGraphicFramePr>
        <xdr:cNvPr id="3" name="Grafico 2">
          <a:extLst>
            <a:ext uri="{FF2B5EF4-FFF2-40B4-BE49-F238E27FC236}">
              <a16:creationId xmlns:a16="http://schemas.microsoft.com/office/drawing/2014/main" id="{2A07E5A3-03B7-4DD5-AE63-84EA65010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96677</xdr:rowOff>
    </xdr:to>
    <xdr:graphicFrame macro="">
      <xdr:nvGraphicFramePr>
        <xdr:cNvPr id="3" name="Grafico 2">
          <a:extLst>
            <a:ext uri="{FF2B5EF4-FFF2-40B4-BE49-F238E27FC236}">
              <a16:creationId xmlns:a16="http://schemas.microsoft.com/office/drawing/2014/main" id="{0B809B9B-207F-4538-9EA4-97F3C7A04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01255217-B8DF-40C6-83AF-6DD37D20F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55" t="s">
        <v>104</v>
      </c>
      <c r="B1" s="356"/>
      <c r="D1" s="250" t="s">
        <v>389</v>
      </c>
    </row>
    <row r="2" spans="1:4" ht="16" thickBot="1" x14ac:dyDescent="0.4"/>
    <row r="3" spans="1:4" ht="16" thickBot="1" x14ac:dyDescent="0.4">
      <c r="A3" s="4" t="s">
        <v>171</v>
      </c>
      <c r="B3" s="5" t="s">
        <v>172</v>
      </c>
      <c r="D3" s="4" t="s">
        <v>399</v>
      </c>
    </row>
    <row r="4" spans="1:4" ht="16" thickBot="1" x14ac:dyDescent="0.4">
      <c r="A4" s="6" t="s">
        <v>173</v>
      </c>
      <c r="B4" s="7" t="s">
        <v>113</v>
      </c>
      <c r="D4" s="6" t="s">
        <v>400</v>
      </c>
    </row>
    <row r="5" spans="1:4" ht="16" thickBot="1" x14ac:dyDescent="0.4">
      <c r="A5" s="6" t="s">
        <v>174</v>
      </c>
      <c r="B5" s="7" t="s">
        <v>175</v>
      </c>
      <c r="D5" s="251" t="s">
        <v>401</v>
      </c>
    </row>
    <row r="6" spans="1:4" ht="16" thickBot="1" x14ac:dyDescent="0.4">
      <c r="A6" s="8" t="s">
        <v>176</v>
      </c>
      <c r="B6" s="9">
        <v>2</v>
      </c>
      <c r="D6" s="6" t="s">
        <v>390</v>
      </c>
    </row>
    <row r="7" spans="1:4" ht="16" thickBot="1" x14ac:dyDescent="0.4"/>
    <row r="8" spans="1:4" ht="14" customHeight="1" thickBot="1" x14ac:dyDescent="0.4">
      <c r="A8" s="10" t="s">
        <v>111</v>
      </c>
      <c r="B8" s="11">
        <v>600</v>
      </c>
      <c r="D8" s="6" t="s">
        <v>391</v>
      </c>
    </row>
    <row r="9" spans="1:4" ht="16" thickBot="1" x14ac:dyDescent="0.4"/>
    <row r="10" spans="1:4" ht="16" thickBot="1" x14ac:dyDescent="0.4">
      <c r="A10" s="12" t="s">
        <v>112</v>
      </c>
      <c r="B10" s="13">
        <v>2</v>
      </c>
      <c r="D10" s="6" t="s">
        <v>395</v>
      </c>
    </row>
    <row r="11" spans="1:4" ht="16" thickBot="1" x14ac:dyDescent="0.4">
      <c r="A11" s="10" t="s">
        <v>109</v>
      </c>
      <c r="B11" s="11">
        <v>3</v>
      </c>
      <c r="D11" s="251" t="s">
        <v>396</v>
      </c>
    </row>
    <row r="12" spans="1:4" ht="16" thickBot="1" x14ac:dyDescent="0.4">
      <c r="A12" s="14" t="s">
        <v>110</v>
      </c>
      <c r="B12" s="15">
        <v>1</v>
      </c>
      <c r="D12" s="6" t="s">
        <v>397</v>
      </c>
    </row>
    <row r="13" spans="1:4" ht="16" thickBot="1" x14ac:dyDescent="0.4">
      <c r="A13" s="10" t="s">
        <v>103</v>
      </c>
      <c r="B13" s="16">
        <v>0.55000000000000004</v>
      </c>
      <c r="D13" s="251" t="s">
        <v>408</v>
      </c>
    </row>
    <row r="14" spans="1:4" ht="16" thickBot="1" x14ac:dyDescent="0.4">
      <c r="A14" s="17" t="s">
        <v>374</v>
      </c>
      <c r="B14" s="18">
        <v>3</v>
      </c>
      <c r="D14" s="6" t="s">
        <v>398</v>
      </c>
    </row>
    <row r="15" spans="1:4" ht="16" thickBot="1" x14ac:dyDescent="0.4"/>
    <row r="16" spans="1:4" x14ac:dyDescent="0.35">
      <c r="A16" s="19" t="s">
        <v>184</v>
      </c>
      <c r="B16" s="20">
        <v>1</v>
      </c>
      <c r="D16" s="124" t="s">
        <v>402</v>
      </c>
    </row>
    <row r="17" spans="1:4" x14ac:dyDescent="0.35">
      <c r="A17" s="21" t="s">
        <v>108</v>
      </c>
      <c r="B17" s="22" t="s">
        <v>116</v>
      </c>
      <c r="D17" s="252" t="s">
        <v>392</v>
      </c>
    </row>
    <row r="18" spans="1:4" ht="16" thickBot="1" x14ac:dyDescent="0.4">
      <c r="A18" s="23" t="s">
        <v>117</v>
      </c>
      <c r="B18" s="24">
        <v>0.93</v>
      </c>
      <c r="D18" s="127" t="s">
        <v>393</v>
      </c>
    </row>
    <row r="19" spans="1:4" ht="16" thickBot="1" x14ac:dyDescent="0.4">
      <c r="A19" s="10" t="s">
        <v>177</v>
      </c>
      <c r="B19" s="16">
        <v>0.1</v>
      </c>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zoomScale="55" zoomScaleNormal="55" workbookViewId="0">
      <selection sqref="A1:I1"/>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59" t="s">
        <v>317</v>
      </c>
      <c r="B1" s="360"/>
      <c r="C1" s="360"/>
      <c r="D1" s="360"/>
      <c r="E1" s="360"/>
      <c r="F1" s="360"/>
      <c r="G1" s="360"/>
      <c r="H1" s="360"/>
      <c r="I1" s="361"/>
      <c r="K1" s="430" t="s">
        <v>318</v>
      </c>
      <c r="L1" s="431"/>
    </row>
    <row r="2" spans="1:12" ht="16" thickBot="1" x14ac:dyDescent="0.4">
      <c r="A2" s="176"/>
      <c r="B2" s="176"/>
      <c r="C2" s="176"/>
      <c r="D2" s="176"/>
      <c r="E2" s="176"/>
      <c r="F2" s="176"/>
      <c r="G2" s="176"/>
      <c r="H2" s="176"/>
      <c r="I2" s="176"/>
    </row>
    <row r="3" spans="1:12" ht="22" customHeight="1" thickBot="1" x14ac:dyDescent="0.4">
      <c r="A3" s="347" t="s">
        <v>319</v>
      </c>
      <c r="B3" s="348" t="s">
        <v>320</v>
      </c>
      <c r="C3" s="349" t="s">
        <v>464</v>
      </c>
      <c r="D3" s="349" t="s">
        <v>467</v>
      </c>
      <c r="E3" s="349" t="s">
        <v>321</v>
      </c>
      <c r="F3" s="349" t="s">
        <v>322</v>
      </c>
      <c r="G3" s="349" t="s">
        <v>323</v>
      </c>
      <c r="H3" s="349" t="s">
        <v>468</v>
      </c>
      <c r="I3" s="349" t="s">
        <v>469</v>
      </c>
      <c r="K3" s="352" t="s">
        <v>319</v>
      </c>
      <c r="L3" s="353" t="s">
        <v>464</v>
      </c>
    </row>
    <row r="4" spans="1:12" x14ac:dyDescent="0.35">
      <c r="A4" s="432" t="s">
        <v>324</v>
      </c>
      <c r="B4" s="323" t="s">
        <v>204</v>
      </c>
      <c r="C4" s="324">
        <v>1709367.8317058315</v>
      </c>
      <c r="D4" s="324">
        <v>883.85099881377016</v>
      </c>
      <c r="E4" s="324">
        <v>883.85099881377016</v>
      </c>
      <c r="F4" s="324">
        <v>631.32214200983583</v>
      </c>
      <c r="G4" s="324">
        <v>2.9461699960459007</v>
      </c>
      <c r="H4" s="324">
        <v>9.8205666534863347</v>
      </c>
      <c r="I4" s="324">
        <v>3.2735222178287789E-2</v>
      </c>
      <c r="K4" s="294" t="s">
        <v>324</v>
      </c>
      <c r="L4" s="325">
        <f>SUM(C4:C6)</f>
        <v>2810011.5132813309</v>
      </c>
    </row>
    <row r="5" spans="1:12" x14ac:dyDescent="0.35">
      <c r="A5" s="432"/>
      <c r="B5" s="326" t="s">
        <v>210</v>
      </c>
      <c r="C5" s="327">
        <v>696448.60083948588</v>
      </c>
      <c r="D5" s="327">
        <v>360.10785979290893</v>
      </c>
      <c r="E5" s="327">
        <v>360.10785979290893</v>
      </c>
      <c r="F5" s="327">
        <v>257.21989985207784</v>
      </c>
      <c r="G5" s="327">
        <v>1.2003595326430299</v>
      </c>
      <c r="H5" s="327">
        <v>4.0011984421434326</v>
      </c>
      <c r="I5" s="327">
        <v>1.3337328140478109E-2</v>
      </c>
      <c r="K5" s="192" t="s">
        <v>325</v>
      </c>
      <c r="L5" s="328">
        <f>SUM(C7:C9)</f>
        <v>1228988.0574564885</v>
      </c>
    </row>
    <row r="6" spans="1:12" ht="16" thickBot="1" x14ac:dyDescent="0.4">
      <c r="A6" s="433"/>
      <c r="B6" s="329" t="s">
        <v>326</v>
      </c>
      <c r="C6" s="330">
        <v>404195.08073601371</v>
      </c>
      <c r="D6" s="330">
        <v>208.9943540517134</v>
      </c>
      <c r="E6" s="330">
        <v>208.9943540517134</v>
      </c>
      <c r="F6" s="330">
        <v>149.28168146550959</v>
      </c>
      <c r="G6" s="330">
        <v>0.69664784683904468</v>
      </c>
      <c r="H6" s="330">
        <v>2.3221594894634823</v>
      </c>
      <c r="I6" s="330">
        <v>7.7405316315449406E-3</v>
      </c>
      <c r="K6" s="192" t="s">
        <v>146</v>
      </c>
      <c r="L6" s="328">
        <f>SUM(C10:C12)</f>
        <v>1423803.6809815951</v>
      </c>
    </row>
    <row r="7" spans="1:12" x14ac:dyDescent="0.35">
      <c r="A7" s="402" t="s">
        <v>325</v>
      </c>
      <c r="B7" s="323" t="s">
        <v>217</v>
      </c>
      <c r="C7" s="324">
        <v>1001812</v>
      </c>
      <c r="D7" s="324">
        <v>518</v>
      </c>
      <c r="E7" s="324">
        <v>518</v>
      </c>
      <c r="F7" s="324">
        <v>370</v>
      </c>
      <c r="G7" s="324">
        <v>1.7266666666666666</v>
      </c>
      <c r="H7" s="324">
        <v>5.7555555555555555</v>
      </c>
      <c r="I7" s="324">
        <v>1.9185185185185184E-2</v>
      </c>
      <c r="K7" s="192" t="s">
        <v>328</v>
      </c>
      <c r="L7" s="328">
        <f>SUM(C13:C14)</f>
        <v>783555.7476728831</v>
      </c>
    </row>
    <row r="8" spans="1:12" x14ac:dyDescent="0.35">
      <c r="A8" s="403"/>
      <c r="B8" s="331" t="s">
        <v>221</v>
      </c>
      <c r="C8" s="327">
        <v>189532</v>
      </c>
      <c r="D8" s="327">
        <v>98</v>
      </c>
      <c r="E8" s="327">
        <v>98</v>
      </c>
      <c r="F8" s="327">
        <v>70</v>
      </c>
      <c r="G8" s="327">
        <v>0.32666666666666666</v>
      </c>
      <c r="H8" s="327">
        <v>1.0888888888888888</v>
      </c>
      <c r="I8" s="327">
        <v>3.6296296296296294E-3</v>
      </c>
      <c r="K8" s="192" t="s">
        <v>329</v>
      </c>
      <c r="L8" s="328">
        <f>SUM(C15:C17)</f>
        <v>209899.72691460117</v>
      </c>
    </row>
    <row r="9" spans="1:12" ht="16" thickBot="1" x14ac:dyDescent="0.4">
      <c r="A9" s="404"/>
      <c r="B9" s="332" t="s">
        <v>330</v>
      </c>
      <c r="C9" s="330">
        <v>37644.057456488401</v>
      </c>
      <c r="D9" s="330">
        <v>19.464352355991934</v>
      </c>
      <c r="E9" s="330">
        <v>19.464352355991934</v>
      </c>
      <c r="F9" s="330">
        <v>13.903108825708525</v>
      </c>
      <c r="G9" s="330">
        <v>6.488117451997312E-2</v>
      </c>
      <c r="H9" s="330">
        <v>0.21627058173324371</v>
      </c>
      <c r="I9" s="330">
        <v>7.2090193911081247E-4</v>
      </c>
      <c r="K9" s="192" t="s">
        <v>331</v>
      </c>
      <c r="L9" s="328">
        <f>SUM(C18:C39,C44)</f>
        <v>2312220.2701560035</v>
      </c>
    </row>
    <row r="10" spans="1:12" ht="16" thickBot="1" x14ac:dyDescent="0.4">
      <c r="A10" s="411" t="s">
        <v>327</v>
      </c>
      <c r="B10" s="323" t="s">
        <v>146</v>
      </c>
      <c r="C10" s="324">
        <v>1423803.6809815951</v>
      </c>
      <c r="D10" s="324">
        <v>736.19631901840489</v>
      </c>
      <c r="E10" s="324">
        <v>736.19631901840489</v>
      </c>
      <c r="F10" s="324">
        <v>525.85451358457499</v>
      </c>
      <c r="G10" s="324">
        <v>2.4539877300613497</v>
      </c>
      <c r="H10" s="324">
        <v>8.1799591002044991</v>
      </c>
      <c r="I10" s="324">
        <v>2.7266530334014997E-2</v>
      </c>
      <c r="K10" s="195" t="s">
        <v>332</v>
      </c>
      <c r="L10" s="333">
        <f>SUM(C45:C46)</f>
        <v>303174.04700852232</v>
      </c>
    </row>
    <row r="11" spans="1:12" x14ac:dyDescent="0.35">
      <c r="A11" s="412"/>
      <c r="B11" s="326" t="s">
        <v>333</v>
      </c>
      <c r="C11" s="327">
        <v>0</v>
      </c>
      <c r="D11" s="327">
        <v>0</v>
      </c>
      <c r="E11" s="327">
        <v>0</v>
      </c>
      <c r="F11" s="327">
        <v>0</v>
      </c>
      <c r="G11" s="327">
        <v>0</v>
      </c>
      <c r="H11" s="327">
        <v>0</v>
      </c>
      <c r="I11" s="327">
        <v>0</v>
      </c>
      <c r="L11" s="311"/>
    </row>
    <row r="12" spans="1:12" ht="16" thickBot="1" x14ac:dyDescent="0.4">
      <c r="A12" s="413"/>
      <c r="B12" s="329" t="s">
        <v>313</v>
      </c>
      <c r="C12" s="330">
        <v>0</v>
      </c>
      <c r="D12" s="330">
        <v>0</v>
      </c>
      <c r="E12" s="330">
        <v>0</v>
      </c>
      <c r="F12" s="330">
        <v>0</v>
      </c>
      <c r="G12" s="330">
        <v>0</v>
      </c>
      <c r="H12" s="330">
        <v>0</v>
      </c>
      <c r="I12" s="330">
        <v>0</v>
      </c>
    </row>
    <row r="13" spans="1:12" x14ac:dyDescent="0.35">
      <c r="A13" s="428" t="s">
        <v>328</v>
      </c>
      <c r="B13" s="323" t="s">
        <v>334</v>
      </c>
      <c r="C13" s="324">
        <v>530838.38604768307</v>
      </c>
      <c r="D13" s="324">
        <v>274.47693177232838</v>
      </c>
      <c r="E13" s="324">
        <v>274.47693177232838</v>
      </c>
      <c r="F13" s="324">
        <v>196.05495126594886</v>
      </c>
      <c r="G13" s="324">
        <v>0.91492310590776127</v>
      </c>
      <c r="H13" s="324">
        <v>3.0497436863592045</v>
      </c>
      <c r="I13" s="324">
        <v>1.0165812287864014E-2</v>
      </c>
    </row>
    <row r="14" spans="1:12" ht="16" thickBot="1" x14ac:dyDescent="0.4">
      <c r="A14" s="429"/>
      <c r="B14" s="332" t="s">
        <v>335</v>
      </c>
      <c r="C14" s="330">
        <v>252717.36162520002</v>
      </c>
      <c r="D14" s="330">
        <v>130.67081780000001</v>
      </c>
      <c r="E14" s="330">
        <v>130.67081780000001</v>
      </c>
      <c r="F14" s="330">
        <v>93.336298428571439</v>
      </c>
      <c r="G14" s="330">
        <v>0.43556939266666672</v>
      </c>
      <c r="H14" s="330">
        <v>1.4518979755555557</v>
      </c>
      <c r="I14" s="330">
        <v>4.8396599185185196E-3</v>
      </c>
    </row>
    <row r="15" spans="1:12" x14ac:dyDescent="0.35">
      <c r="A15" s="423" t="s">
        <v>329</v>
      </c>
      <c r="B15" s="323" t="s">
        <v>227</v>
      </c>
      <c r="C15" s="324">
        <v>74837.949234092288</v>
      </c>
      <c r="D15" s="324">
        <v>38.695940658786085</v>
      </c>
      <c r="E15" s="324">
        <v>38.695940658786085</v>
      </c>
      <c r="F15" s="324">
        <v>27.639957613418634</v>
      </c>
      <c r="G15" s="324">
        <v>0.12898646886262027</v>
      </c>
      <c r="H15" s="324">
        <v>0.42995489620873428</v>
      </c>
      <c r="I15" s="324">
        <v>1.4331829873624475E-3</v>
      </c>
    </row>
    <row r="16" spans="1:12" x14ac:dyDescent="0.35">
      <c r="A16" s="424"/>
      <c r="B16" s="326" t="s">
        <v>336</v>
      </c>
      <c r="C16" s="327">
        <v>273.80334239999996</v>
      </c>
      <c r="D16" s="327">
        <v>0.14157359999999999</v>
      </c>
      <c r="E16" s="327">
        <v>0.14157359999999999</v>
      </c>
      <c r="F16" s="327">
        <v>0.10112400000000001</v>
      </c>
      <c r="G16" s="327">
        <v>4.71912E-4</v>
      </c>
      <c r="H16" s="327">
        <v>1.5730399999999999E-3</v>
      </c>
      <c r="I16" s="327">
        <v>5.2434666666666665E-6</v>
      </c>
    </row>
    <row r="17" spans="1:9" ht="16" thickBot="1" x14ac:dyDescent="0.4">
      <c r="A17" s="425"/>
      <c r="B17" s="329" t="s">
        <v>337</v>
      </c>
      <c r="C17" s="330">
        <v>134787.97433810888</v>
      </c>
      <c r="D17" s="330">
        <v>69.693885386819488</v>
      </c>
      <c r="E17" s="330">
        <v>69.693885386819488</v>
      </c>
      <c r="F17" s="330">
        <v>49.781346704871069</v>
      </c>
      <c r="G17" s="330">
        <v>0.2323129512893983</v>
      </c>
      <c r="H17" s="330">
        <v>0.77437650429799432</v>
      </c>
      <c r="I17" s="330">
        <v>2.5812550143266477E-3</v>
      </c>
    </row>
    <row r="18" spans="1:9" ht="15" customHeight="1" x14ac:dyDescent="0.35">
      <c r="A18" s="426" t="s">
        <v>331</v>
      </c>
      <c r="B18" s="331" t="s">
        <v>338</v>
      </c>
      <c r="C18" s="327">
        <v>142943.9014340842</v>
      </c>
      <c r="D18" s="327">
        <v>73.911014185152112</v>
      </c>
      <c r="E18" s="327">
        <v>73.911014185152112</v>
      </c>
      <c r="F18" s="327">
        <v>52.793581560822943</v>
      </c>
      <c r="G18" s="327">
        <v>0.24637004728384038</v>
      </c>
      <c r="H18" s="327">
        <v>0.82123349094613463</v>
      </c>
      <c r="I18" s="327">
        <v>2.7374449698204487E-3</v>
      </c>
    </row>
    <row r="19" spans="1:9" x14ac:dyDescent="0.35">
      <c r="A19" s="426"/>
      <c r="B19" s="326" t="s">
        <v>339</v>
      </c>
      <c r="C19" s="327">
        <v>87570.859229606693</v>
      </c>
      <c r="D19" s="327">
        <v>45.279658340024142</v>
      </c>
      <c r="E19" s="327">
        <v>45.279658340024142</v>
      </c>
      <c r="F19" s="327">
        <v>32.342613100017246</v>
      </c>
      <c r="G19" s="327">
        <v>0.15093219446674713</v>
      </c>
      <c r="H19" s="327">
        <v>0.50310731488915716</v>
      </c>
      <c r="I19" s="327">
        <v>1.6770243829638571E-3</v>
      </c>
    </row>
    <row r="20" spans="1:9" x14ac:dyDescent="0.35">
      <c r="A20" s="426"/>
      <c r="B20" s="326" t="s">
        <v>340</v>
      </c>
      <c r="C20" s="327">
        <v>804567.17928908719</v>
      </c>
      <c r="D20" s="327">
        <v>416.01198515464694</v>
      </c>
      <c r="E20" s="327">
        <v>416.01198515464694</v>
      </c>
      <c r="F20" s="327">
        <v>297.15141796760497</v>
      </c>
      <c r="G20" s="327">
        <v>1.3867066171821565</v>
      </c>
      <c r="H20" s="327">
        <v>4.6223553906071881</v>
      </c>
      <c r="I20" s="327">
        <v>1.5407851302023962E-2</v>
      </c>
    </row>
    <row r="21" spans="1:9" x14ac:dyDescent="0.35">
      <c r="A21" s="426"/>
      <c r="B21" s="326" t="s">
        <v>341</v>
      </c>
      <c r="C21" s="327">
        <v>0</v>
      </c>
      <c r="D21" s="327">
        <v>0</v>
      </c>
      <c r="E21" s="327">
        <v>0</v>
      </c>
      <c r="F21" s="327">
        <v>0</v>
      </c>
      <c r="G21" s="327">
        <v>0</v>
      </c>
      <c r="H21" s="327">
        <v>0</v>
      </c>
      <c r="I21" s="327">
        <v>0</v>
      </c>
    </row>
    <row r="22" spans="1:9" x14ac:dyDescent="0.35">
      <c r="A22" s="426"/>
      <c r="B22" s="326" t="s">
        <v>384</v>
      </c>
      <c r="C22" s="327">
        <v>0</v>
      </c>
      <c r="D22" s="327">
        <v>0</v>
      </c>
      <c r="E22" s="327">
        <v>0</v>
      </c>
      <c r="F22" s="327">
        <v>0</v>
      </c>
      <c r="G22" s="327">
        <v>0</v>
      </c>
      <c r="H22" s="327">
        <v>0</v>
      </c>
      <c r="I22" s="327">
        <v>0</v>
      </c>
    </row>
    <row r="23" spans="1:9" x14ac:dyDescent="0.35">
      <c r="A23" s="426"/>
      <c r="B23" s="326" t="s">
        <v>342</v>
      </c>
      <c r="C23" s="327">
        <v>97999.35227600504</v>
      </c>
      <c r="D23" s="327">
        <v>50.671847092039833</v>
      </c>
      <c r="E23" s="327">
        <v>50.671847092039833</v>
      </c>
      <c r="F23" s="327">
        <v>36.194176494314171</v>
      </c>
      <c r="G23" s="327">
        <v>0.16890615697346612</v>
      </c>
      <c r="H23" s="327">
        <v>0.56302052324488705</v>
      </c>
      <c r="I23" s="327">
        <v>1.8767350774829569E-3</v>
      </c>
    </row>
    <row r="24" spans="1:9" x14ac:dyDescent="0.35">
      <c r="A24" s="426"/>
      <c r="B24" s="326" t="s">
        <v>343</v>
      </c>
      <c r="C24" s="327">
        <v>0</v>
      </c>
      <c r="D24" s="327">
        <v>0</v>
      </c>
      <c r="E24" s="327">
        <v>0</v>
      </c>
      <c r="F24" s="327">
        <v>0</v>
      </c>
      <c r="G24" s="327">
        <v>0</v>
      </c>
      <c r="H24" s="327">
        <v>0</v>
      </c>
      <c r="I24" s="327">
        <v>0</v>
      </c>
    </row>
    <row r="25" spans="1:9" x14ac:dyDescent="0.35">
      <c r="A25" s="426"/>
      <c r="B25" s="326" t="s">
        <v>344</v>
      </c>
      <c r="C25" s="327">
        <v>0</v>
      </c>
      <c r="D25" s="327">
        <v>0</v>
      </c>
      <c r="E25" s="327">
        <v>0</v>
      </c>
      <c r="F25" s="327">
        <v>0</v>
      </c>
      <c r="G25" s="327">
        <v>0</v>
      </c>
      <c r="H25" s="327">
        <v>0</v>
      </c>
      <c r="I25" s="327">
        <v>0</v>
      </c>
    </row>
    <row r="26" spans="1:9" x14ac:dyDescent="0.35">
      <c r="A26" s="426"/>
      <c r="B26" s="326" t="s">
        <v>345</v>
      </c>
      <c r="C26" s="327">
        <v>0</v>
      </c>
      <c r="D26" s="327">
        <v>0</v>
      </c>
      <c r="E26" s="327">
        <v>0</v>
      </c>
      <c r="F26" s="327">
        <v>0</v>
      </c>
      <c r="G26" s="327">
        <v>0</v>
      </c>
      <c r="H26" s="327">
        <v>0</v>
      </c>
      <c r="I26" s="327">
        <v>0</v>
      </c>
    </row>
    <row r="27" spans="1:9" x14ac:dyDescent="0.35">
      <c r="A27" s="426"/>
      <c r="B27" s="326" t="s">
        <v>346</v>
      </c>
      <c r="C27" s="327">
        <v>7680.0108948309398</v>
      </c>
      <c r="D27" s="327">
        <v>3.9710501007398862</v>
      </c>
      <c r="E27" s="327">
        <v>3.9710501007398862</v>
      </c>
      <c r="F27" s="327">
        <v>2.8364643576713475</v>
      </c>
      <c r="G27" s="327">
        <v>1.3236833669132954E-2</v>
      </c>
      <c r="H27" s="327">
        <v>4.4122778897109846E-2</v>
      </c>
      <c r="I27" s="327">
        <v>1.4707592965703282E-4</v>
      </c>
    </row>
    <row r="28" spans="1:9" x14ac:dyDescent="0.35">
      <c r="A28" s="426"/>
      <c r="B28" s="326" t="s">
        <v>347</v>
      </c>
      <c r="C28" s="327">
        <v>18990.123901914569</v>
      </c>
      <c r="D28" s="327">
        <v>9.819091986512186</v>
      </c>
      <c r="E28" s="327">
        <v>9.819091986512186</v>
      </c>
      <c r="F28" s="327">
        <v>7.0136371332229901</v>
      </c>
      <c r="G28" s="327">
        <v>3.2730306621707284E-2</v>
      </c>
      <c r="H28" s="327">
        <v>0.10910102207235763</v>
      </c>
      <c r="I28" s="327">
        <v>3.636700735745254E-4</v>
      </c>
    </row>
    <row r="29" spans="1:9" x14ac:dyDescent="0.35">
      <c r="A29" s="426"/>
      <c r="B29" s="326" t="s">
        <v>348</v>
      </c>
      <c r="C29" s="327">
        <v>14271.007943567842</v>
      </c>
      <c r="D29" s="327">
        <v>7.379011346208812</v>
      </c>
      <c r="E29" s="327">
        <v>7.379011346208812</v>
      </c>
      <c r="F29" s="327">
        <v>5.2707223901491522</v>
      </c>
      <c r="G29" s="327">
        <v>2.4596704487362706E-2</v>
      </c>
      <c r="H29" s="327">
        <v>8.1989014957875694E-2</v>
      </c>
      <c r="I29" s="327">
        <v>2.7329671652625231E-4</v>
      </c>
    </row>
    <row r="30" spans="1:9" x14ac:dyDescent="0.35">
      <c r="A30" s="426"/>
      <c r="B30" s="326" t="s">
        <v>349</v>
      </c>
      <c r="C30" s="327">
        <v>0</v>
      </c>
      <c r="D30" s="327">
        <v>0</v>
      </c>
      <c r="E30" s="327">
        <v>0</v>
      </c>
      <c r="F30" s="327">
        <v>0</v>
      </c>
      <c r="G30" s="327">
        <v>0</v>
      </c>
      <c r="H30" s="327">
        <v>0</v>
      </c>
      <c r="I30" s="327">
        <v>0</v>
      </c>
    </row>
    <row r="31" spans="1:9" x14ac:dyDescent="0.35">
      <c r="A31" s="426"/>
      <c r="B31" s="326" t="s">
        <v>304</v>
      </c>
      <c r="C31" s="327">
        <v>0</v>
      </c>
      <c r="D31" s="327">
        <v>0</v>
      </c>
      <c r="E31" s="327">
        <v>0</v>
      </c>
      <c r="F31" s="327">
        <v>0</v>
      </c>
      <c r="G31" s="327">
        <v>0</v>
      </c>
      <c r="H31" s="327">
        <v>0</v>
      </c>
      <c r="I31" s="327">
        <v>0</v>
      </c>
    </row>
    <row r="32" spans="1:9" x14ac:dyDescent="0.35">
      <c r="A32" s="426"/>
      <c r="B32" s="326" t="s">
        <v>350</v>
      </c>
      <c r="C32" s="327">
        <v>19704.903617136384</v>
      </c>
      <c r="D32" s="327">
        <v>10.188678188798544</v>
      </c>
      <c r="E32" s="327">
        <v>10.188678188798544</v>
      </c>
      <c r="F32" s="327">
        <v>7.277627277713246</v>
      </c>
      <c r="G32" s="327">
        <v>3.3962260629328479E-2</v>
      </c>
      <c r="H32" s="327">
        <v>0.11320753543109494</v>
      </c>
      <c r="I32" s="327">
        <v>3.7735845143698312E-4</v>
      </c>
    </row>
    <row r="33" spans="1:9" x14ac:dyDescent="0.35">
      <c r="A33" s="426"/>
      <c r="B33" s="326" t="s">
        <v>17</v>
      </c>
      <c r="C33" s="327">
        <v>17487.885868135301</v>
      </c>
      <c r="D33" s="327">
        <v>9.0423401593253878</v>
      </c>
      <c r="E33" s="327">
        <v>9.0423401593253878</v>
      </c>
      <c r="F33" s="327">
        <v>6.4588143995181344</v>
      </c>
      <c r="G33" s="327">
        <v>3.0141133864417958E-2</v>
      </c>
      <c r="H33" s="327">
        <v>0.10047044621472653</v>
      </c>
      <c r="I33" s="327">
        <v>3.3490148738242177E-4</v>
      </c>
    </row>
    <row r="34" spans="1:9" x14ac:dyDescent="0.35">
      <c r="A34" s="426"/>
      <c r="B34" s="326" t="s">
        <v>351</v>
      </c>
      <c r="C34" s="327">
        <v>35586.728411483578</v>
      </c>
      <c r="D34" s="327">
        <v>18.400583459919119</v>
      </c>
      <c r="E34" s="327">
        <v>18.400583459919119</v>
      </c>
      <c r="F34" s="327">
        <v>13.143273899942228</v>
      </c>
      <c r="G34" s="327">
        <v>6.1335278199730399E-2</v>
      </c>
      <c r="H34" s="327">
        <v>0.20445092733243467</v>
      </c>
      <c r="I34" s="327">
        <v>6.815030911081156E-4</v>
      </c>
    </row>
    <row r="35" spans="1:9" x14ac:dyDescent="0.35">
      <c r="A35" s="426"/>
      <c r="B35" s="326" t="s">
        <v>352</v>
      </c>
      <c r="C35" s="327">
        <v>10540.39536239532</v>
      </c>
      <c r="D35" s="327">
        <v>5.4500493083740018</v>
      </c>
      <c r="E35" s="327">
        <v>5.4500493083740018</v>
      </c>
      <c r="F35" s="327">
        <v>3.8928923631242873</v>
      </c>
      <c r="G35" s="327">
        <v>1.816683102791334E-2</v>
      </c>
      <c r="H35" s="327">
        <v>6.0556103426377801E-2</v>
      </c>
      <c r="I35" s="327">
        <v>2.01853678087926E-4</v>
      </c>
    </row>
    <row r="36" spans="1:9" x14ac:dyDescent="0.35">
      <c r="A36" s="426"/>
      <c r="B36" s="326" t="s">
        <v>353</v>
      </c>
      <c r="C36" s="327">
        <v>33864.061534769404</v>
      </c>
      <c r="D36" s="327">
        <v>17.509856015909723</v>
      </c>
      <c r="E36" s="327">
        <v>17.509856015909723</v>
      </c>
      <c r="F36" s="327">
        <v>12.507040011364088</v>
      </c>
      <c r="G36" s="327">
        <v>5.8366186719699072E-2</v>
      </c>
      <c r="H36" s="327">
        <v>0.19455395573233025</v>
      </c>
      <c r="I36" s="327">
        <v>6.4851318577443411E-4</v>
      </c>
    </row>
    <row r="37" spans="1:9" x14ac:dyDescent="0.35">
      <c r="A37" s="426"/>
      <c r="B37" s="326" t="s">
        <v>90</v>
      </c>
      <c r="C37" s="327">
        <v>39537.136918587326</v>
      </c>
      <c r="D37" s="327">
        <v>20.44319385656015</v>
      </c>
      <c r="E37" s="327">
        <v>20.44319385656015</v>
      </c>
      <c r="F37" s="327">
        <v>14.602281326114394</v>
      </c>
      <c r="G37" s="327">
        <v>6.8143979521867168E-2</v>
      </c>
      <c r="H37" s="327">
        <v>0.22714659840622389</v>
      </c>
      <c r="I37" s="327">
        <v>7.5715532802074633E-4</v>
      </c>
    </row>
    <row r="38" spans="1:9" x14ac:dyDescent="0.35">
      <c r="A38" s="426"/>
      <c r="B38" s="326" t="s">
        <v>93</v>
      </c>
      <c r="C38" s="327">
        <v>33522.412706977855</v>
      </c>
      <c r="D38" s="327">
        <v>17.333202020154008</v>
      </c>
      <c r="E38" s="327">
        <v>17.333202020154008</v>
      </c>
      <c r="F38" s="327">
        <v>12.380858585824292</v>
      </c>
      <c r="G38" s="327">
        <v>5.7777340067180029E-2</v>
      </c>
      <c r="H38" s="327">
        <v>0.19259113355726676</v>
      </c>
      <c r="I38" s="327">
        <v>6.4197044519088921E-4</v>
      </c>
    </row>
    <row r="39" spans="1:9" ht="16" thickBot="1" x14ac:dyDescent="0.4">
      <c r="A39" s="426"/>
      <c r="B39" s="326" t="s">
        <v>9</v>
      </c>
      <c r="C39" s="327">
        <v>23066.202705020398</v>
      </c>
      <c r="D39" s="327">
        <v>11.926681853681695</v>
      </c>
      <c r="E39" s="327">
        <v>11.926681853681695</v>
      </c>
      <c r="F39" s="327">
        <v>8.5190584669154958</v>
      </c>
      <c r="G39" s="327">
        <v>3.9755606178938981E-2</v>
      </c>
      <c r="H39" s="327">
        <v>0.13251868726312993</v>
      </c>
      <c r="I39" s="327">
        <v>4.4172895754376646E-4</v>
      </c>
    </row>
    <row r="40" spans="1:9" ht="16" thickTop="1" x14ac:dyDescent="0.35">
      <c r="A40" s="426"/>
      <c r="B40" s="334" t="s">
        <v>354</v>
      </c>
      <c r="C40" s="335">
        <v>1387332.1620936019</v>
      </c>
      <c r="D40" s="335">
        <v>717.33824306804649</v>
      </c>
      <c r="E40" s="335">
        <v>717.33824306804649</v>
      </c>
      <c r="F40" s="335">
        <v>512.38445933431899</v>
      </c>
      <c r="G40" s="335">
        <v>2.3911274768934883</v>
      </c>
      <c r="H40" s="335">
        <v>7.9704249229782942</v>
      </c>
      <c r="I40" s="335">
        <v>2.6568083076594314E-2</v>
      </c>
    </row>
    <row r="41" spans="1:9" x14ac:dyDescent="0.35">
      <c r="A41" s="426"/>
      <c r="B41" s="336" t="s">
        <v>355</v>
      </c>
      <c r="C41" s="337">
        <v>582764.98280451482</v>
      </c>
      <c r="D41" s="337">
        <v>301.32625791339962</v>
      </c>
      <c r="E41" s="337">
        <v>301.32625791339962</v>
      </c>
      <c r="F41" s="337">
        <v>215.23304136671402</v>
      </c>
      <c r="G41" s="337">
        <v>1.004420859711332</v>
      </c>
      <c r="H41" s="337">
        <v>3.3480695323711069</v>
      </c>
      <c r="I41" s="337">
        <v>1.1160231774570355E-2</v>
      </c>
    </row>
    <row r="42" spans="1:9" ht="16" thickBot="1" x14ac:dyDescent="0.4">
      <c r="A42" s="426"/>
      <c r="B42" s="338" t="s">
        <v>356</v>
      </c>
      <c r="C42" s="339">
        <v>804567.17928908719</v>
      </c>
      <c r="D42" s="339">
        <v>416.01198515464694</v>
      </c>
      <c r="E42" s="339">
        <v>416.01198515464694</v>
      </c>
      <c r="F42" s="339">
        <v>297.15141796760497</v>
      </c>
      <c r="G42" s="339">
        <v>1.3867066171821565</v>
      </c>
      <c r="H42" s="339">
        <v>4.6223553906071881</v>
      </c>
      <c r="I42" s="339">
        <v>1.5407851302023962E-2</v>
      </c>
    </row>
    <row r="43" spans="1:9" ht="16" thickTop="1" x14ac:dyDescent="0.35">
      <c r="A43" s="426"/>
      <c r="B43" s="334" t="s">
        <v>357</v>
      </c>
      <c r="C43" s="335">
        <v>2312220.2701560035</v>
      </c>
      <c r="D43" s="335">
        <v>1195.5637384467443</v>
      </c>
      <c r="E43" s="335">
        <v>1195.5637384467443</v>
      </c>
      <c r="F43" s="335">
        <v>853.97409889053165</v>
      </c>
      <c r="G43" s="335">
        <v>3.9852124614891475</v>
      </c>
      <c r="H43" s="335">
        <v>13.284041538297158</v>
      </c>
      <c r="I43" s="335">
        <v>4.4280138460990527E-2</v>
      </c>
    </row>
    <row r="44" spans="1:9" ht="16" thickBot="1" x14ac:dyDescent="0.4">
      <c r="A44" s="427"/>
      <c r="B44" s="340" t="s">
        <v>358</v>
      </c>
      <c r="C44" s="341">
        <v>924888.10806240141</v>
      </c>
      <c r="D44" s="341">
        <v>478.22549537869776</v>
      </c>
      <c r="E44" s="341">
        <v>478.22549537869776</v>
      </c>
      <c r="F44" s="341">
        <v>341.58963955621272</v>
      </c>
      <c r="G44" s="341">
        <v>1.5940849845956593</v>
      </c>
      <c r="H44" s="341">
        <v>5.313616615318864</v>
      </c>
      <c r="I44" s="341">
        <v>1.7712055384396214E-2</v>
      </c>
    </row>
    <row r="45" spans="1:9" x14ac:dyDescent="0.35">
      <c r="A45" s="402" t="s">
        <v>332</v>
      </c>
      <c r="B45" s="323" t="s">
        <v>359</v>
      </c>
      <c r="C45" s="324">
        <v>23831.054020434094</v>
      </c>
      <c r="D45" s="324">
        <v>12.322158231868714</v>
      </c>
      <c r="E45" s="324">
        <v>12.322158231868714</v>
      </c>
      <c r="F45" s="324">
        <v>8.8015415941919386</v>
      </c>
      <c r="G45" s="324">
        <v>4.1073860772895716E-2</v>
      </c>
      <c r="H45" s="324">
        <v>0.13691286924298571</v>
      </c>
      <c r="I45" s="324">
        <v>4.563762308099524E-4</v>
      </c>
    </row>
    <row r="46" spans="1:9" ht="16" thickBot="1" x14ac:dyDescent="0.4">
      <c r="A46" s="404"/>
      <c r="B46" s="329" t="s">
        <v>360</v>
      </c>
      <c r="C46" s="342">
        <v>279342.99298808823</v>
      </c>
      <c r="D46" s="342">
        <v>144.43794880459578</v>
      </c>
      <c r="E46" s="342">
        <v>144.43794880459578</v>
      </c>
      <c r="F46" s="342">
        <v>103.16996343185413</v>
      </c>
      <c r="G46" s="342">
        <v>0.48145982934865261</v>
      </c>
      <c r="H46" s="342">
        <v>1.604866097828842</v>
      </c>
      <c r="I46" s="342">
        <v>5.3495536594294736E-3</v>
      </c>
    </row>
    <row r="47" spans="1:9" x14ac:dyDescent="0.35">
      <c r="A47" s="343" t="s">
        <v>361</v>
      </c>
      <c r="B47" s="344" t="s">
        <v>362</v>
      </c>
      <c r="C47" s="345">
        <v>9071653.0434714258</v>
      </c>
      <c r="D47" s="345">
        <v>4690.616878733932</v>
      </c>
      <c r="E47" s="345">
        <v>4690.616878733932</v>
      </c>
      <c r="F47" s="345">
        <v>3350.4406276670938</v>
      </c>
      <c r="G47" s="345">
        <v>15.635389595779774</v>
      </c>
      <c r="H47" s="345">
        <v>52.117965319265913</v>
      </c>
      <c r="I47" s="345">
        <v>0.17372655106421969</v>
      </c>
    </row>
    <row r="48" spans="1:9" ht="16" thickBot="1" x14ac:dyDescent="0.4">
      <c r="A48" s="346" t="s">
        <v>363</v>
      </c>
      <c r="B48" s="340" t="s">
        <v>364</v>
      </c>
      <c r="C48" s="341">
        <v>5958467.4831815725</v>
      </c>
      <c r="D48" s="341">
        <v>3080.9035590390749</v>
      </c>
      <c r="E48" s="341">
        <v>3080.9035590390749</v>
      </c>
      <c r="F48" s="341">
        <v>2200.6453993136247</v>
      </c>
      <c r="G48" s="341">
        <v>10.26967853013025</v>
      </c>
      <c r="H48" s="341">
        <v>34.232261767100837</v>
      </c>
      <c r="I48" s="341">
        <v>0.11410753922366942</v>
      </c>
    </row>
    <row r="49" spans="1:9" ht="16" thickBot="1" x14ac:dyDescent="0.4">
      <c r="A49" s="309"/>
      <c r="B49" s="176"/>
      <c r="C49" s="176"/>
      <c r="D49" s="176"/>
      <c r="E49" s="176"/>
      <c r="F49" s="176"/>
      <c r="G49" s="176"/>
      <c r="H49" s="176"/>
      <c r="I49" s="176"/>
    </row>
    <row r="50" spans="1:9" ht="25.5" thickBot="1" x14ac:dyDescent="0.4">
      <c r="A50" s="359" t="s">
        <v>365</v>
      </c>
      <c r="B50" s="360"/>
      <c r="C50" s="361"/>
      <c r="D50" s="255"/>
      <c r="E50" s="255"/>
      <c r="F50" s="255"/>
      <c r="G50" s="255"/>
      <c r="H50" s="309"/>
      <c r="I50" s="176"/>
    </row>
    <row r="51" spans="1:9" ht="16" thickBot="1" x14ac:dyDescent="0.4">
      <c r="A51" s="309"/>
      <c r="B51" s="309"/>
      <c r="C51" s="309"/>
      <c r="D51" s="309"/>
      <c r="E51" s="309"/>
      <c r="F51" s="312"/>
      <c r="G51" s="309"/>
      <c r="H51" s="309"/>
      <c r="I51" s="176"/>
    </row>
    <row r="52" spans="1:9" ht="21.5" customHeight="1" thickBot="1" x14ac:dyDescent="0.4">
      <c r="A52" s="350" t="s">
        <v>319</v>
      </c>
      <c r="B52" s="351" t="s">
        <v>366</v>
      </c>
      <c r="C52" s="349" t="s">
        <v>464</v>
      </c>
      <c r="D52" s="176"/>
      <c r="E52" s="176"/>
      <c r="F52" s="176"/>
      <c r="G52" s="176"/>
      <c r="H52" s="176"/>
      <c r="I52" s="176"/>
    </row>
    <row r="53" spans="1:9" x14ac:dyDescent="0.35">
      <c r="A53" s="414" t="s">
        <v>367</v>
      </c>
      <c r="B53" s="313" t="s">
        <v>368</v>
      </c>
      <c r="C53" s="314">
        <v>2787507.3304586438</v>
      </c>
      <c r="D53" s="176"/>
      <c r="E53" s="176"/>
      <c r="F53" s="176"/>
      <c r="G53" s="176"/>
      <c r="H53" s="176"/>
      <c r="I53" s="176"/>
    </row>
    <row r="54" spans="1:9" x14ac:dyDescent="0.35">
      <c r="A54" s="415"/>
      <c r="B54" s="315" t="s">
        <v>369</v>
      </c>
      <c r="C54" s="316">
        <v>550532.69776558212</v>
      </c>
      <c r="D54" s="317"/>
      <c r="E54" s="317"/>
      <c r="F54" s="176"/>
      <c r="G54" s="176"/>
      <c r="H54" s="176"/>
      <c r="I54" s="176"/>
    </row>
    <row r="55" spans="1:9" x14ac:dyDescent="0.35">
      <c r="A55" s="415"/>
      <c r="B55" s="315" t="s">
        <v>370</v>
      </c>
      <c r="C55" s="316">
        <v>529626.39278714231</v>
      </c>
      <c r="D55" s="317"/>
      <c r="E55" s="317"/>
      <c r="F55" s="318"/>
      <c r="G55" s="176"/>
      <c r="H55" s="176"/>
      <c r="I55" s="176"/>
    </row>
    <row r="56" spans="1:9" x14ac:dyDescent="0.35">
      <c r="A56" s="415"/>
      <c r="B56" s="315" t="s">
        <v>371</v>
      </c>
      <c r="C56" s="316">
        <v>501751.3194825559</v>
      </c>
      <c r="D56" s="176"/>
      <c r="E56" s="176"/>
      <c r="F56" s="176"/>
      <c r="G56" s="176"/>
      <c r="H56" s="176"/>
      <c r="I56" s="176"/>
    </row>
    <row r="57" spans="1:9" ht="16" thickBot="1" x14ac:dyDescent="0.4">
      <c r="A57" s="415"/>
      <c r="B57" s="319" t="s">
        <v>372</v>
      </c>
      <c r="C57" s="320">
        <v>641126.68600548804</v>
      </c>
      <c r="D57" s="176"/>
      <c r="E57" s="176"/>
      <c r="F57" s="176"/>
      <c r="G57" s="176"/>
      <c r="H57" s="176"/>
      <c r="I57" s="176"/>
    </row>
    <row r="58" spans="1:9" ht="16" thickBot="1" x14ac:dyDescent="0.4">
      <c r="A58" s="416"/>
      <c r="B58" s="321" t="s">
        <v>373</v>
      </c>
      <c r="C58" s="322">
        <v>5010544.4264994124</v>
      </c>
      <c r="H58" s="311"/>
    </row>
  </sheetData>
  <mergeCells count="11">
    <mergeCell ref="A13:A14"/>
    <mergeCell ref="A1:I1"/>
    <mergeCell ref="K1:L1"/>
    <mergeCell ref="A4:A6"/>
    <mergeCell ref="A7:A9"/>
    <mergeCell ref="A10:A12"/>
    <mergeCell ref="A15:A17"/>
    <mergeCell ref="A18:A44"/>
    <mergeCell ref="A45:A46"/>
    <mergeCell ref="A50:C50"/>
    <mergeCell ref="A53:A58"/>
  </mergeCells>
  <pageMargins left="0.7" right="0.7" top="0.75" bottom="0.75" header="0.3" footer="0.3"/>
  <ignoredErrors>
    <ignoredError sqref="L10 L4:L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59" t="s">
        <v>457</v>
      </c>
      <c r="B1" s="360"/>
      <c r="C1" s="360"/>
      <c r="D1" s="360"/>
      <c r="E1" s="360"/>
      <c r="F1" s="361"/>
    </row>
    <row r="2" spans="1:19" ht="16" thickBot="1" x14ac:dyDescent="0.4"/>
    <row r="3" spans="1:19" ht="16" thickBot="1" x14ac:dyDescent="0.4">
      <c r="A3" s="227" t="s">
        <v>47</v>
      </c>
      <c r="B3" s="228" t="s">
        <v>101</v>
      </c>
      <c r="C3" s="228" t="s">
        <v>64</v>
      </c>
      <c r="D3" s="228" t="s">
        <v>88</v>
      </c>
      <c r="E3" s="229" t="s">
        <v>403</v>
      </c>
      <c r="F3" s="230" t="s">
        <v>89</v>
      </c>
      <c r="H3" s="6" t="s">
        <v>167</v>
      </c>
      <c r="I3" s="27" t="s">
        <v>168</v>
      </c>
    </row>
    <row r="4" spans="1:19" ht="15.5" customHeight="1" thickBot="1" x14ac:dyDescent="0.4">
      <c r="A4" s="371" t="s">
        <v>44</v>
      </c>
      <c r="B4" s="374"/>
      <c r="C4" s="28">
        <v>57</v>
      </c>
      <c r="D4" s="29" t="s">
        <v>0</v>
      </c>
      <c r="E4" s="30">
        <v>3118</v>
      </c>
      <c r="F4" s="31">
        <v>1</v>
      </c>
    </row>
    <row r="5" spans="1:19" ht="15.5" customHeight="1" x14ac:dyDescent="0.35">
      <c r="A5" s="372"/>
      <c r="B5" s="374"/>
      <c r="C5" s="32">
        <v>53</v>
      </c>
      <c r="D5" s="33" t="s">
        <v>1</v>
      </c>
      <c r="E5" s="34">
        <v>5148</v>
      </c>
      <c r="F5" s="35">
        <v>1</v>
      </c>
      <c r="H5" s="362" t="s">
        <v>404</v>
      </c>
      <c r="I5" s="363"/>
      <c r="J5" s="363"/>
      <c r="K5" s="363"/>
      <c r="L5" s="363"/>
      <c r="M5" s="363"/>
      <c r="N5" s="363"/>
      <c r="O5" s="364"/>
      <c r="P5" s="152"/>
      <c r="Q5" s="152"/>
      <c r="R5" s="152"/>
      <c r="S5" s="152"/>
    </row>
    <row r="6" spans="1:19" ht="15.5" customHeight="1" x14ac:dyDescent="0.35">
      <c r="A6" s="372"/>
      <c r="B6" s="374"/>
      <c r="C6" s="32">
        <v>55</v>
      </c>
      <c r="D6" s="33" t="s">
        <v>2</v>
      </c>
      <c r="E6" s="34">
        <v>287</v>
      </c>
      <c r="F6" s="35">
        <v>1</v>
      </c>
      <c r="H6" s="365"/>
      <c r="I6" s="366"/>
      <c r="J6" s="366"/>
      <c r="K6" s="366"/>
      <c r="L6" s="366"/>
      <c r="M6" s="366"/>
      <c r="N6" s="366"/>
      <c r="O6" s="367"/>
      <c r="P6" s="152"/>
      <c r="Q6" s="152"/>
      <c r="R6" s="152"/>
      <c r="S6" s="152"/>
    </row>
    <row r="7" spans="1:19" ht="15.5" customHeight="1" x14ac:dyDescent="0.35">
      <c r="A7" s="372"/>
      <c r="B7" s="374"/>
      <c r="C7" s="32">
        <v>55</v>
      </c>
      <c r="D7" s="33" t="s">
        <v>3</v>
      </c>
      <c r="E7" s="34">
        <v>439</v>
      </c>
      <c r="F7" s="35">
        <v>1</v>
      </c>
      <c r="H7" s="365"/>
      <c r="I7" s="366"/>
      <c r="J7" s="366"/>
      <c r="K7" s="366"/>
      <c r="L7" s="366"/>
      <c r="M7" s="366"/>
      <c r="N7" s="366"/>
      <c r="O7" s="367"/>
      <c r="P7" s="152"/>
      <c r="Q7" s="152"/>
      <c r="R7" s="152"/>
      <c r="S7" s="152"/>
    </row>
    <row r="8" spans="1:19" ht="16" customHeight="1" thickBot="1" x14ac:dyDescent="0.4">
      <c r="A8" s="372"/>
      <c r="B8" s="374"/>
      <c r="C8" s="36">
        <v>54</v>
      </c>
      <c r="D8" s="37" t="s">
        <v>4</v>
      </c>
      <c r="E8" s="38">
        <v>1154</v>
      </c>
      <c r="F8" s="39">
        <v>1</v>
      </c>
      <c r="H8" s="365"/>
      <c r="I8" s="366"/>
      <c r="J8" s="366"/>
      <c r="K8" s="366"/>
      <c r="L8" s="366"/>
      <c r="M8" s="366"/>
      <c r="N8" s="366"/>
      <c r="O8" s="367"/>
      <c r="P8" s="152"/>
      <c r="Q8" s="152"/>
      <c r="R8" s="152"/>
      <c r="S8" s="152"/>
    </row>
    <row r="9" spans="1:19" ht="15.5" customHeight="1" x14ac:dyDescent="0.35">
      <c r="A9" s="372"/>
      <c r="B9" s="378" t="s">
        <v>65</v>
      </c>
      <c r="C9" s="28">
        <v>32</v>
      </c>
      <c r="D9" s="29" t="s">
        <v>5</v>
      </c>
      <c r="E9" s="30">
        <v>1084</v>
      </c>
      <c r="F9" s="31">
        <v>1</v>
      </c>
      <c r="H9" s="365"/>
      <c r="I9" s="366"/>
      <c r="J9" s="366"/>
      <c r="K9" s="366"/>
      <c r="L9" s="366"/>
      <c r="M9" s="366"/>
      <c r="N9" s="366"/>
      <c r="O9" s="367"/>
      <c r="P9" s="152"/>
      <c r="Q9" s="152"/>
      <c r="R9" s="152"/>
      <c r="S9" s="152"/>
    </row>
    <row r="10" spans="1:19" ht="16" customHeight="1" thickBot="1" x14ac:dyDescent="0.4">
      <c r="A10" s="373"/>
      <c r="B10" s="379"/>
      <c r="C10" s="36">
        <v>32</v>
      </c>
      <c r="D10" s="40" t="s">
        <v>6</v>
      </c>
      <c r="E10" s="41">
        <v>192</v>
      </c>
      <c r="F10" s="42">
        <v>1</v>
      </c>
      <c r="H10" s="365"/>
      <c r="I10" s="366"/>
      <c r="J10" s="366"/>
      <c r="K10" s="366"/>
      <c r="L10" s="366"/>
      <c r="M10" s="366"/>
      <c r="N10" s="366"/>
      <c r="O10" s="367"/>
      <c r="P10" s="152"/>
      <c r="Q10" s="152"/>
      <c r="R10" s="152"/>
      <c r="S10" s="152"/>
    </row>
    <row r="11" spans="1:19" ht="14.5" customHeight="1" x14ac:dyDescent="0.35">
      <c r="A11" s="381" t="s">
        <v>45</v>
      </c>
      <c r="B11" s="380" t="s">
        <v>75</v>
      </c>
      <c r="C11" s="51">
        <v>72</v>
      </c>
      <c r="D11" s="43" t="s">
        <v>7</v>
      </c>
      <c r="E11" s="30">
        <v>2677</v>
      </c>
      <c r="F11" s="31">
        <v>1</v>
      </c>
      <c r="H11" s="365"/>
      <c r="I11" s="366"/>
      <c r="J11" s="366"/>
      <c r="K11" s="366"/>
      <c r="L11" s="366"/>
      <c r="M11" s="366"/>
      <c r="N11" s="366"/>
      <c r="O11" s="367"/>
      <c r="P11" s="152"/>
      <c r="Q11" s="152"/>
      <c r="R11" s="152"/>
      <c r="S11" s="152"/>
    </row>
    <row r="12" spans="1:19" ht="16" customHeight="1" thickBot="1" x14ac:dyDescent="0.4">
      <c r="A12" s="382"/>
      <c r="B12" s="358"/>
      <c r="C12" s="36">
        <v>76</v>
      </c>
      <c r="D12" s="44" t="s">
        <v>8</v>
      </c>
      <c r="E12" s="41">
        <v>44</v>
      </c>
      <c r="F12" s="42">
        <v>1</v>
      </c>
      <c r="H12" s="365"/>
      <c r="I12" s="366"/>
      <c r="J12" s="366"/>
      <c r="K12" s="366"/>
      <c r="L12" s="366"/>
      <c r="M12" s="366"/>
      <c r="N12" s="366"/>
      <c r="O12" s="367"/>
      <c r="P12" s="152"/>
      <c r="Q12" s="152"/>
      <c r="R12" s="152"/>
      <c r="S12" s="152"/>
    </row>
    <row r="13" spans="1:19" ht="15.5" customHeight="1" x14ac:dyDescent="0.35">
      <c r="A13" s="382"/>
      <c r="B13" s="357" t="s">
        <v>76</v>
      </c>
      <c r="C13" s="28">
        <v>72</v>
      </c>
      <c r="D13" s="43" t="s">
        <v>50</v>
      </c>
      <c r="E13" s="30"/>
      <c r="F13" s="31"/>
      <c r="H13" s="365"/>
      <c r="I13" s="366"/>
      <c r="J13" s="366"/>
      <c r="K13" s="366"/>
      <c r="L13" s="366"/>
      <c r="M13" s="366"/>
      <c r="N13" s="366"/>
      <c r="O13" s="367"/>
      <c r="P13" s="152"/>
      <c r="Q13" s="152"/>
      <c r="R13" s="152"/>
      <c r="S13" s="152"/>
    </row>
    <row r="14" spans="1:19" ht="15.5" customHeight="1" x14ac:dyDescent="0.35">
      <c r="A14" s="382"/>
      <c r="B14" s="380"/>
      <c r="C14" s="32">
        <v>61</v>
      </c>
      <c r="D14" s="45" t="s">
        <v>51</v>
      </c>
      <c r="E14" s="34"/>
      <c r="F14" s="35"/>
      <c r="H14" s="365"/>
      <c r="I14" s="366"/>
      <c r="J14" s="366"/>
      <c r="K14" s="366"/>
      <c r="L14" s="366"/>
      <c r="M14" s="366"/>
      <c r="N14" s="366"/>
      <c r="O14" s="367"/>
      <c r="P14" s="152"/>
      <c r="Q14" s="152"/>
      <c r="R14" s="152"/>
      <c r="S14" s="152"/>
    </row>
    <row r="15" spans="1:19" ht="15.5" customHeight="1" x14ac:dyDescent="0.35">
      <c r="A15" s="382"/>
      <c r="B15" s="380"/>
      <c r="C15" s="32">
        <v>63</v>
      </c>
      <c r="D15" s="45" t="s">
        <v>144</v>
      </c>
      <c r="E15" s="34"/>
      <c r="F15" s="35"/>
      <c r="H15" s="365"/>
      <c r="I15" s="366"/>
      <c r="J15" s="366"/>
      <c r="K15" s="366"/>
      <c r="L15" s="366"/>
      <c r="M15" s="366"/>
      <c r="N15" s="366"/>
      <c r="O15" s="367"/>
      <c r="P15" s="152"/>
      <c r="Q15" s="152"/>
      <c r="R15" s="152"/>
      <c r="S15" s="152"/>
    </row>
    <row r="16" spans="1:19" ht="15.5" customHeight="1" x14ac:dyDescent="0.35">
      <c r="A16" s="382"/>
      <c r="B16" s="380"/>
      <c r="C16" s="32">
        <v>61</v>
      </c>
      <c r="D16" s="45" t="s">
        <v>52</v>
      </c>
      <c r="E16" s="34"/>
      <c r="F16" s="35"/>
      <c r="H16" s="365"/>
      <c r="I16" s="366"/>
      <c r="J16" s="366"/>
      <c r="K16" s="366"/>
      <c r="L16" s="366"/>
      <c r="M16" s="366"/>
      <c r="N16" s="366"/>
      <c r="O16" s="367"/>
      <c r="P16" s="153"/>
      <c r="Q16" s="153"/>
      <c r="R16" s="153"/>
      <c r="S16" s="153"/>
    </row>
    <row r="17" spans="1:19" ht="15.5" customHeight="1" x14ac:dyDescent="0.35">
      <c r="A17" s="382"/>
      <c r="B17" s="380"/>
      <c r="C17" s="32"/>
      <c r="D17" s="45" t="s">
        <v>140</v>
      </c>
      <c r="E17" s="34"/>
      <c r="F17" s="35"/>
      <c r="H17" s="365"/>
      <c r="I17" s="366"/>
      <c r="J17" s="366"/>
      <c r="K17" s="366"/>
      <c r="L17" s="366"/>
      <c r="M17" s="366"/>
      <c r="N17" s="366"/>
      <c r="O17" s="367"/>
      <c r="P17" s="153"/>
      <c r="Q17" s="153"/>
      <c r="R17" s="153"/>
      <c r="S17" s="153"/>
    </row>
    <row r="18" spans="1:19" ht="15.5" customHeight="1" thickBot="1" x14ac:dyDescent="0.4">
      <c r="A18" s="382"/>
      <c r="B18" s="380"/>
      <c r="C18" s="32">
        <v>76</v>
      </c>
      <c r="D18" s="45" t="s">
        <v>8</v>
      </c>
      <c r="E18" s="34"/>
      <c r="F18" s="35"/>
      <c r="H18" s="368"/>
      <c r="I18" s="369"/>
      <c r="J18" s="369"/>
      <c r="K18" s="369"/>
      <c r="L18" s="369"/>
      <c r="M18" s="369"/>
      <c r="N18" s="369"/>
      <c r="O18" s="370"/>
      <c r="P18" s="153"/>
      <c r="Q18" s="153"/>
      <c r="R18" s="153"/>
      <c r="S18" s="153"/>
    </row>
    <row r="19" spans="1:19" ht="15.5" customHeight="1" x14ac:dyDescent="0.35">
      <c r="A19" s="382"/>
      <c r="B19" s="380"/>
      <c r="C19" s="32"/>
      <c r="D19" s="45" t="s">
        <v>53</v>
      </c>
      <c r="E19" s="34"/>
      <c r="F19" s="35"/>
      <c r="H19" s="152"/>
      <c r="I19" s="152"/>
      <c r="J19" s="152"/>
      <c r="K19" s="152"/>
      <c r="L19" s="152"/>
      <c r="M19" s="152"/>
      <c r="N19" s="152"/>
      <c r="O19" s="152"/>
      <c r="P19" s="153"/>
      <c r="Q19" s="153"/>
      <c r="R19" s="153"/>
      <c r="S19" s="153"/>
    </row>
    <row r="20" spans="1:19" ht="15.5" customHeight="1" x14ac:dyDescent="0.35">
      <c r="A20" s="382"/>
      <c r="B20" s="380"/>
      <c r="C20" s="32"/>
      <c r="D20" s="45" t="s">
        <v>54</v>
      </c>
      <c r="E20" s="34"/>
      <c r="F20" s="35"/>
      <c r="H20" s="152"/>
      <c r="I20" s="152"/>
      <c r="J20" s="152"/>
      <c r="K20" s="152"/>
      <c r="L20" s="152"/>
      <c r="M20" s="152"/>
      <c r="N20" s="152"/>
      <c r="O20" s="152"/>
      <c r="P20" s="153"/>
      <c r="Q20" s="153"/>
      <c r="R20" s="153"/>
      <c r="S20" s="153"/>
    </row>
    <row r="21" spans="1:19" ht="15.5" customHeight="1" x14ac:dyDescent="0.35">
      <c r="A21" s="382"/>
      <c r="B21" s="380"/>
      <c r="C21" s="32">
        <v>85</v>
      </c>
      <c r="D21" s="45" t="s">
        <v>55</v>
      </c>
      <c r="E21" s="34"/>
      <c r="F21" s="35"/>
      <c r="H21" s="152"/>
      <c r="I21" s="152"/>
      <c r="J21" s="152"/>
      <c r="K21" s="152"/>
      <c r="L21" s="152"/>
      <c r="M21" s="152"/>
      <c r="N21" s="152"/>
      <c r="O21" s="152"/>
      <c r="P21" s="153"/>
      <c r="Q21" s="153"/>
      <c r="R21" s="153"/>
      <c r="S21" s="153"/>
    </row>
    <row r="22" spans="1:19" ht="16" customHeight="1" thickBot="1" x14ac:dyDescent="0.4">
      <c r="A22" s="383"/>
      <c r="B22" s="358"/>
      <c r="C22" s="36"/>
      <c r="D22" s="44" t="s">
        <v>56</v>
      </c>
      <c r="E22" s="41"/>
      <c r="F22" s="42"/>
      <c r="H22" s="153"/>
      <c r="I22" s="153"/>
      <c r="J22" s="153"/>
      <c r="K22" s="153"/>
      <c r="L22" s="153"/>
      <c r="M22" s="153"/>
      <c r="N22" s="153"/>
      <c r="O22" s="153"/>
      <c r="P22" s="153"/>
      <c r="Q22" s="153"/>
      <c r="R22" s="153"/>
      <c r="S22" s="153"/>
    </row>
    <row r="23" spans="1:19" ht="14.5" customHeight="1" thickBot="1" x14ac:dyDescent="0.4">
      <c r="A23" s="381" t="s">
        <v>143</v>
      </c>
      <c r="B23" s="46" t="s">
        <v>9</v>
      </c>
      <c r="C23" s="47">
        <v>49</v>
      </c>
      <c r="D23" s="48" t="s">
        <v>9</v>
      </c>
      <c r="E23" s="49">
        <v>200</v>
      </c>
      <c r="F23" s="50">
        <v>1</v>
      </c>
      <c r="H23" s="153"/>
      <c r="I23" s="153"/>
      <c r="J23" s="153"/>
      <c r="K23" s="153"/>
      <c r="L23" s="153"/>
      <c r="M23" s="153"/>
      <c r="N23" s="153"/>
      <c r="O23" s="153"/>
      <c r="P23" s="153"/>
      <c r="Q23" s="153"/>
      <c r="R23" s="153"/>
      <c r="S23" s="153"/>
    </row>
    <row r="24" spans="1:19" ht="15.5" customHeight="1" x14ac:dyDescent="0.35">
      <c r="A24" s="382"/>
      <c r="B24" s="387" t="s">
        <v>67</v>
      </c>
      <c r="C24" s="28">
        <v>29</v>
      </c>
      <c r="D24" s="43" t="s">
        <v>10</v>
      </c>
      <c r="E24" s="30">
        <v>143</v>
      </c>
      <c r="F24" s="31">
        <v>1</v>
      </c>
      <c r="H24" s="153"/>
      <c r="I24" s="153"/>
      <c r="J24" s="153"/>
      <c r="K24" s="153"/>
      <c r="L24" s="153"/>
      <c r="M24" s="153"/>
      <c r="N24" s="153"/>
      <c r="O24" s="153"/>
      <c r="P24" s="153"/>
      <c r="Q24" s="153"/>
      <c r="R24" s="153"/>
      <c r="S24" s="153"/>
    </row>
    <row r="25" spans="1:19" ht="16" customHeight="1" thickBot="1" x14ac:dyDescent="0.4">
      <c r="A25" s="382"/>
      <c r="B25" s="388"/>
      <c r="C25" s="36">
        <v>29</v>
      </c>
      <c r="D25" s="44" t="s">
        <v>11</v>
      </c>
      <c r="E25" s="41">
        <v>76</v>
      </c>
      <c r="F25" s="42">
        <v>1</v>
      </c>
      <c r="H25" s="153"/>
      <c r="I25" s="153"/>
      <c r="J25" s="153"/>
      <c r="K25" s="153"/>
      <c r="L25" s="153"/>
      <c r="M25" s="153"/>
      <c r="N25" s="153"/>
      <c r="O25" s="153"/>
      <c r="P25" s="153"/>
      <c r="Q25" s="153"/>
      <c r="R25" s="153"/>
      <c r="S25" s="153"/>
    </row>
    <row r="26" spans="1:19" x14ac:dyDescent="0.35">
      <c r="A26" s="382"/>
      <c r="B26" s="389" t="s">
        <v>97</v>
      </c>
      <c r="C26" s="51">
        <v>28</v>
      </c>
      <c r="D26" s="52" t="s">
        <v>12</v>
      </c>
      <c r="E26" s="53">
        <v>23</v>
      </c>
      <c r="F26" s="54">
        <v>1</v>
      </c>
    </row>
    <row r="27" spans="1:19" ht="16" thickBot="1" x14ac:dyDescent="0.4">
      <c r="A27" s="382"/>
      <c r="B27" s="389"/>
      <c r="C27" s="55">
        <v>28</v>
      </c>
      <c r="D27" s="56" t="s">
        <v>13</v>
      </c>
      <c r="E27" s="38">
        <v>143</v>
      </c>
      <c r="F27" s="39">
        <v>1</v>
      </c>
    </row>
    <row r="28" spans="1:19" ht="16" thickBot="1" x14ac:dyDescent="0.4">
      <c r="A28" s="382"/>
      <c r="B28" s="57" t="s">
        <v>46</v>
      </c>
      <c r="C28" s="58">
        <v>21</v>
      </c>
      <c r="D28" s="59" t="s">
        <v>66</v>
      </c>
      <c r="E28" s="60">
        <v>474</v>
      </c>
      <c r="F28" s="61">
        <v>1</v>
      </c>
    </row>
    <row r="29" spans="1:19" ht="14.5" customHeight="1" x14ac:dyDescent="0.35">
      <c r="A29" s="382"/>
      <c r="B29" s="389" t="s">
        <v>68</v>
      </c>
      <c r="C29" s="51">
        <v>30</v>
      </c>
      <c r="D29" s="52" t="s">
        <v>14</v>
      </c>
      <c r="E29" s="53">
        <v>86.3</v>
      </c>
      <c r="F29" s="54">
        <v>1</v>
      </c>
    </row>
    <row r="30" spans="1:19" ht="16" thickBot="1" x14ac:dyDescent="0.4">
      <c r="A30" s="382"/>
      <c r="B30" s="389"/>
      <c r="C30" s="55">
        <v>30</v>
      </c>
      <c r="D30" s="56" t="s">
        <v>15</v>
      </c>
      <c r="E30" s="38">
        <v>16</v>
      </c>
      <c r="F30" s="39">
        <v>1</v>
      </c>
    </row>
    <row r="31" spans="1:19" ht="16" thickBot="1" x14ac:dyDescent="0.4">
      <c r="A31" s="382"/>
      <c r="B31" s="57" t="s">
        <v>69</v>
      </c>
      <c r="C31" s="58">
        <v>26</v>
      </c>
      <c r="D31" s="59" t="s">
        <v>16</v>
      </c>
      <c r="E31" s="60">
        <v>57</v>
      </c>
      <c r="F31" s="61">
        <v>1</v>
      </c>
    </row>
    <row r="32" spans="1:19" ht="16" thickBot="1" x14ac:dyDescent="0.4">
      <c r="A32" s="382"/>
      <c r="B32" s="62" t="s">
        <v>70</v>
      </c>
      <c r="C32" s="63">
        <v>27</v>
      </c>
      <c r="D32" s="64" t="s">
        <v>17</v>
      </c>
      <c r="E32" s="65">
        <v>319</v>
      </c>
      <c r="F32" s="66">
        <v>1</v>
      </c>
    </row>
    <row r="33" spans="1:6" ht="16" thickBot="1" x14ac:dyDescent="0.4">
      <c r="A33" s="382"/>
      <c r="B33" s="57" t="s">
        <v>71</v>
      </c>
      <c r="C33" s="58">
        <v>25</v>
      </c>
      <c r="D33" s="59" t="s">
        <v>92</v>
      </c>
      <c r="E33" s="60">
        <v>99</v>
      </c>
      <c r="F33" s="61">
        <v>1</v>
      </c>
    </row>
    <row r="34" spans="1:6" ht="16" thickBot="1" x14ac:dyDescent="0.4">
      <c r="A34" s="382"/>
      <c r="B34" s="62" t="s">
        <v>72</v>
      </c>
      <c r="C34" s="63">
        <v>22</v>
      </c>
      <c r="D34" s="64" t="s">
        <v>18</v>
      </c>
      <c r="E34" s="65">
        <v>26</v>
      </c>
      <c r="F34" s="66">
        <v>1</v>
      </c>
    </row>
    <row r="35" spans="1:6" x14ac:dyDescent="0.35">
      <c r="A35" s="382"/>
      <c r="B35" s="387" t="s">
        <v>73</v>
      </c>
      <c r="C35" s="28">
        <v>34</v>
      </c>
      <c r="D35" s="43" t="s">
        <v>141</v>
      </c>
      <c r="E35" s="30">
        <v>54</v>
      </c>
      <c r="F35" s="31">
        <v>1</v>
      </c>
    </row>
    <row r="36" spans="1:6" x14ac:dyDescent="0.35">
      <c r="A36" s="382"/>
      <c r="B36" s="389"/>
      <c r="C36" s="32">
        <v>34</v>
      </c>
      <c r="D36" s="45" t="s">
        <v>19</v>
      </c>
      <c r="E36" s="34">
        <v>4</v>
      </c>
      <c r="F36" s="35">
        <v>1</v>
      </c>
    </row>
    <row r="37" spans="1:6" x14ac:dyDescent="0.35">
      <c r="A37" s="382"/>
      <c r="B37" s="389"/>
      <c r="C37" s="32">
        <v>34</v>
      </c>
      <c r="D37" s="45" t="s">
        <v>20</v>
      </c>
      <c r="E37" s="34">
        <v>69</v>
      </c>
      <c r="F37" s="35">
        <v>1</v>
      </c>
    </row>
    <row r="38" spans="1:6" x14ac:dyDescent="0.35">
      <c r="A38" s="382"/>
      <c r="B38" s="389"/>
      <c r="C38" s="32">
        <v>34</v>
      </c>
      <c r="D38" s="45" t="s">
        <v>21</v>
      </c>
      <c r="E38" s="34">
        <v>7</v>
      </c>
      <c r="F38" s="35">
        <v>1</v>
      </c>
    </row>
    <row r="39" spans="1:6" x14ac:dyDescent="0.35">
      <c r="A39" s="382"/>
      <c r="B39" s="389"/>
      <c r="C39" s="32">
        <v>34</v>
      </c>
      <c r="D39" s="45" t="s">
        <v>22</v>
      </c>
      <c r="E39" s="34">
        <v>3</v>
      </c>
      <c r="F39" s="35">
        <v>1</v>
      </c>
    </row>
    <row r="40" spans="1:6" x14ac:dyDescent="0.35">
      <c r="A40" s="382"/>
      <c r="B40" s="389"/>
      <c r="C40" s="32">
        <v>34</v>
      </c>
      <c r="D40" s="45" t="s">
        <v>142</v>
      </c>
      <c r="E40" s="34">
        <v>29</v>
      </c>
      <c r="F40" s="35">
        <v>1</v>
      </c>
    </row>
    <row r="41" spans="1:6" x14ac:dyDescent="0.35">
      <c r="A41" s="382"/>
      <c r="B41" s="389"/>
      <c r="C41" s="32">
        <v>34</v>
      </c>
      <c r="D41" s="45" t="s">
        <v>23</v>
      </c>
      <c r="E41" s="34">
        <v>4</v>
      </c>
      <c r="F41" s="35">
        <v>1</v>
      </c>
    </row>
    <row r="42" spans="1:6" x14ac:dyDescent="0.35">
      <c r="A42" s="382"/>
      <c r="B42" s="389"/>
      <c r="C42" s="32">
        <v>34</v>
      </c>
      <c r="D42" s="45" t="s">
        <v>24</v>
      </c>
      <c r="E42" s="34">
        <v>60</v>
      </c>
      <c r="F42" s="35">
        <v>1</v>
      </c>
    </row>
    <row r="43" spans="1:6" x14ac:dyDescent="0.35">
      <c r="A43" s="382"/>
      <c r="B43" s="389"/>
      <c r="C43" s="32">
        <v>34</v>
      </c>
      <c r="D43" s="45" t="s">
        <v>25</v>
      </c>
      <c r="E43" s="34">
        <v>1</v>
      </c>
      <c r="F43" s="35">
        <v>1</v>
      </c>
    </row>
    <row r="44" spans="1:6" x14ac:dyDescent="0.35">
      <c r="A44" s="382"/>
      <c r="B44" s="389"/>
      <c r="C44" s="32">
        <v>34</v>
      </c>
      <c r="D44" s="45" t="s">
        <v>26</v>
      </c>
      <c r="E44" s="34">
        <v>42.588000000000001</v>
      </c>
      <c r="F44" s="35">
        <v>1</v>
      </c>
    </row>
    <row r="45" spans="1:6" x14ac:dyDescent="0.35">
      <c r="A45" s="382"/>
      <c r="B45" s="389"/>
      <c r="C45" s="32">
        <v>34</v>
      </c>
      <c r="D45" s="45" t="s">
        <v>27</v>
      </c>
      <c r="E45" s="34">
        <v>17188</v>
      </c>
      <c r="F45" s="35">
        <v>1</v>
      </c>
    </row>
    <row r="46" spans="1:6" ht="16" thickBot="1" x14ac:dyDescent="0.4">
      <c r="A46" s="382"/>
      <c r="B46" s="388"/>
      <c r="C46" s="36">
        <v>34</v>
      </c>
      <c r="D46" s="44" t="s">
        <v>28</v>
      </c>
      <c r="E46" s="41">
        <v>17188</v>
      </c>
      <c r="F46" s="42">
        <v>1</v>
      </c>
    </row>
    <row r="47" spans="1:6" x14ac:dyDescent="0.35">
      <c r="A47" s="382"/>
      <c r="B47" s="389" t="s">
        <v>74</v>
      </c>
      <c r="C47" s="51">
        <v>23</v>
      </c>
      <c r="D47" s="52" t="s">
        <v>29</v>
      </c>
      <c r="E47" s="53">
        <v>12</v>
      </c>
      <c r="F47" s="54">
        <v>1</v>
      </c>
    </row>
    <row r="48" spans="1:6" x14ac:dyDescent="0.35">
      <c r="A48" s="382"/>
      <c r="B48" s="389"/>
      <c r="C48" s="32">
        <v>23</v>
      </c>
      <c r="D48" s="45" t="s">
        <v>30</v>
      </c>
      <c r="E48" s="34">
        <v>34</v>
      </c>
      <c r="F48" s="35">
        <v>1</v>
      </c>
    </row>
    <row r="49" spans="1:6" x14ac:dyDescent="0.35">
      <c r="A49" s="382"/>
      <c r="B49" s="389"/>
      <c r="C49" s="32">
        <v>23</v>
      </c>
      <c r="D49" s="45" t="s">
        <v>31</v>
      </c>
      <c r="E49" s="34">
        <v>34</v>
      </c>
      <c r="F49" s="35">
        <v>1</v>
      </c>
    </row>
    <row r="50" spans="1:6" x14ac:dyDescent="0.35">
      <c r="A50" s="382"/>
      <c r="B50" s="389"/>
      <c r="C50" s="32">
        <v>23</v>
      </c>
      <c r="D50" s="45" t="s">
        <v>32</v>
      </c>
      <c r="E50" s="34">
        <v>6</v>
      </c>
      <c r="F50" s="35">
        <v>1</v>
      </c>
    </row>
    <row r="51" spans="1:6" x14ac:dyDescent="0.35">
      <c r="A51" s="382"/>
      <c r="B51" s="389"/>
      <c r="C51" s="32">
        <v>23</v>
      </c>
      <c r="D51" s="45" t="s">
        <v>33</v>
      </c>
      <c r="E51" s="34">
        <v>12</v>
      </c>
      <c r="F51" s="35">
        <v>1</v>
      </c>
    </row>
    <row r="52" spans="1:6" x14ac:dyDescent="0.35">
      <c r="A52" s="382"/>
      <c r="B52" s="389"/>
      <c r="C52" s="32">
        <v>23</v>
      </c>
      <c r="D52" s="45" t="s">
        <v>34</v>
      </c>
      <c r="E52" s="34">
        <v>1</v>
      </c>
      <c r="F52" s="35">
        <v>1</v>
      </c>
    </row>
    <row r="53" spans="1:6" ht="16" thickBot="1" x14ac:dyDescent="0.4">
      <c r="A53" s="382"/>
      <c r="B53" s="389"/>
      <c r="C53" s="55">
        <v>23</v>
      </c>
      <c r="D53" s="56" t="s">
        <v>35</v>
      </c>
      <c r="E53" s="38">
        <v>14</v>
      </c>
      <c r="F53" s="39">
        <v>1</v>
      </c>
    </row>
    <row r="54" spans="1:6" x14ac:dyDescent="0.35">
      <c r="A54" s="382"/>
      <c r="B54" s="357" t="s">
        <v>77</v>
      </c>
      <c r="C54" s="28">
        <v>24</v>
      </c>
      <c r="D54" s="43" t="s">
        <v>36</v>
      </c>
      <c r="E54" s="30">
        <v>454</v>
      </c>
      <c r="F54" s="31">
        <v>1</v>
      </c>
    </row>
    <row r="55" spans="1:6" ht="16" thickBot="1" x14ac:dyDescent="0.4">
      <c r="A55" s="382"/>
      <c r="B55" s="358"/>
      <c r="C55" s="36">
        <v>24</v>
      </c>
      <c r="D55" s="44" t="s">
        <v>37</v>
      </c>
      <c r="E55" s="41">
        <v>275</v>
      </c>
      <c r="F55" s="42">
        <v>1</v>
      </c>
    </row>
    <row r="56" spans="1:6" ht="15.5" customHeight="1" x14ac:dyDescent="0.35">
      <c r="A56" s="382"/>
      <c r="B56" s="384" t="s">
        <v>78</v>
      </c>
      <c r="C56" s="67">
        <v>24</v>
      </c>
      <c r="D56" s="52" t="s">
        <v>57</v>
      </c>
      <c r="E56" s="53"/>
      <c r="F56" s="54"/>
    </row>
    <row r="57" spans="1:6" x14ac:dyDescent="0.35">
      <c r="A57" s="382"/>
      <c r="B57" s="385"/>
      <c r="C57" s="22">
        <v>24</v>
      </c>
      <c r="D57" s="45" t="s">
        <v>58</v>
      </c>
      <c r="E57" s="34"/>
      <c r="F57" s="35"/>
    </row>
    <row r="58" spans="1:6" x14ac:dyDescent="0.35">
      <c r="A58" s="382"/>
      <c r="B58" s="385"/>
      <c r="C58" s="22">
        <v>24</v>
      </c>
      <c r="D58" s="45" t="s">
        <v>59</v>
      </c>
      <c r="E58" s="34"/>
      <c r="F58" s="35"/>
    </row>
    <row r="59" spans="1:6" x14ac:dyDescent="0.35">
      <c r="A59" s="382"/>
      <c r="B59" s="385"/>
      <c r="C59" s="22">
        <v>24</v>
      </c>
      <c r="D59" s="45" t="s">
        <v>60</v>
      </c>
      <c r="E59" s="34"/>
      <c r="F59" s="35"/>
    </row>
    <row r="60" spans="1:6" x14ac:dyDescent="0.35">
      <c r="A60" s="382"/>
      <c r="B60" s="385"/>
      <c r="C60" s="22">
        <v>24</v>
      </c>
      <c r="D60" s="45" t="s">
        <v>61</v>
      </c>
      <c r="E60" s="34"/>
      <c r="F60" s="35"/>
    </row>
    <row r="61" spans="1:6" x14ac:dyDescent="0.35">
      <c r="A61" s="382"/>
      <c r="B61" s="385"/>
      <c r="C61" s="22">
        <v>24</v>
      </c>
      <c r="D61" s="45" t="s">
        <v>62</v>
      </c>
      <c r="E61" s="34"/>
      <c r="F61" s="35"/>
    </row>
    <row r="62" spans="1:6" ht="16" thickBot="1" x14ac:dyDescent="0.4">
      <c r="A62" s="383"/>
      <c r="B62" s="386"/>
      <c r="C62" s="68">
        <v>24</v>
      </c>
      <c r="D62" s="56" t="s">
        <v>63</v>
      </c>
      <c r="E62" s="38"/>
      <c r="F62" s="39"/>
    </row>
    <row r="63" spans="1:6" ht="16" customHeight="1" thickBot="1" x14ac:dyDescent="0.4">
      <c r="A63" s="375" t="s">
        <v>49</v>
      </c>
      <c r="B63" s="69" t="s">
        <v>79</v>
      </c>
      <c r="C63" s="58">
        <v>25</v>
      </c>
      <c r="D63" s="59" t="s">
        <v>38</v>
      </c>
      <c r="E63" s="60">
        <v>242</v>
      </c>
      <c r="F63" s="61">
        <v>1</v>
      </c>
    </row>
    <row r="64" spans="1:6" ht="16" thickBot="1" x14ac:dyDescent="0.4">
      <c r="A64" s="376"/>
      <c r="B64" s="70" t="s">
        <v>80</v>
      </c>
      <c r="C64" s="63">
        <v>25</v>
      </c>
      <c r="D64" s="64" t="s">
        <v>96</v>
      </c>
      <c r="E64" s="65">
        <v>63</v>
      </c>
      <c r="F64" s="66">
        <v>1</v>
      </c>
    </row>
    <row r="65" spans="1:9" ht="16" thickBot="1" x14ac:dyDescent="0.4">
      <c r="A65" s="376"/>
      <c r="B65" s="69" t="s">
        <v>81</v>
      </c>
      <c r="C65" s="58">
        <v>25</v>
      </c>
      <c r="D65" s="59" t="s">
        <v>39</v>
      </c>
      <c r="E65" s="60">
        <v>150</v>
      </c>
      <c r="F65" s="61">
        <v>1</v>
      </c>
    </row>
    <row r="66" spans="1:9" ht="16" thickBot="1" x14ac:dyDescent="0.4">
      <c r="A66" s="376"/>
      <c r="B66" s="70" t="s">
        <v>82</v>
      </c>
      <c r="C66" s="71">
        <v>25</v>
      </c>
      <c r="D66" s="64" t="s">
        <v>40</v>
      </c>
      <c r="E66" s="65">
        <v>1415</v>
      </c>
      <c r="F66" s="66">
        <v>1</v>
      </c>
    </row>
    <row r="67" spans="1:9" ht="16" thickBot="1" x14ac:dyDescent="0.4">
      <c r="A67" s="376"/>
      <c r="B67" s="69" t="s">
        <v>83</v>
      </c>
      <c r="C67" s="72">
        <v>35</v>
      </c>
      <c r="D67" s="59" t="s">
        <v>48</v>
      </c>
      <c r="E67" s="60">
        <v>42</v>
      </c>
      <c r="F67" s="61">
        <v>1</v>
      </c>
    </row>
    <row r="68" spans="1:9" ht="16" thickBot="1" x14ac:dyDescent="0.4">
      <c r="A68" s="376"/>
      <c r="B68" s="70" t="s">
        <v>84</v>
      </c>
      <c r="C68" s="71">
        <v>33</v>
      </c>
      <c r="D68" s="64" t="s">
        <v>41</v>
      </c>
      <c r="E68" s="65">
        <v>139</v>
      </c>
      <c r="F68" s="66">
        <v>1</v>
      </c>
    </row>
    <row r="69" spans="1:9" ht="16" thickBot="1" x14ac:dyDescent="0.4">
      <c r="A69" s="376"/>
      <c r="B69" s="69" t="s">
        <v>85</v>
      </c>
      <c r="C69" s="72">
        <v>38</v>
      </c>
      <c r="D69" s="59" t="s">
        <v>42</v>
      </c>
      <c r="E69" s="60">
        <v>66</v>
      </c>
      <c r="F69" s="61">
        <v>1</v>
      </c>
    </row>
    <row r="70" spans="1:9" ht="16" thickBot="1" x14ac:dyDescent="0.4">
      <c r="A70" s="377"/>
      <c r="B70" s="73" t="s">
        <v>86</v>
      </c>
      <c r="C70" s="74">
        <v>25</v>
      </c>
      <c r="D70" s="75" t="s">
        <v>43</v>
      </c>
      <c r="E70" s="76">
        <v>950</v>
      </c>
      <c r="F70" s="77">
        <v>1</v>
      </c>
    </row>
    <row r="72" spans="1:9" x14ac:dyDescent="0.35">
      <c r="I72" s="2" t="s">
        <v>168</v>
      </c>
    </row>
    <row r="73" spans="1:9" x14ac:dyDescent="0.35">
      <c r="I73" s="2" t="s">
        <v>169</v>
      </c>
    </row>
  </sheetData>
  <mergeCells count="17">
    <mergeCell ref="A63:A70"/>
    <mergeCell ref="B9:B10"/>
    <mergeCell ref="B13:B22"/>
    <mergeCell ref="B11:B12"/>
    <mergeCell ref="A11:A22"/>
    <mergeCell ref="B56:B62"/>
    <mergeCell ref="A23:A62"/>
    <mergeCell ref="B24:B25"/>
    <mergeCell ref="B26:B27"/>
    <mergeCell ref="B29:B30"/>
    <mergeCell ref="B35:B46"/>
    <mergeCell ref="B47:B53"/>
    <mergeCell ref="B54:B55"/>
    <mergeCell ref="A1:F1"/>
    <mergeCell ref="H5:O18"/>
    <mergeCell ref="A4:A10"/>
    <mergeCell ref="B4:B8"/>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59" t="s">
        <v>458</v>
      </c>
      <c r="B1" s="360"/>
      <c r="C1" s="360"/>
      <c r="D1" s="360"/>
      <c r="E1" s="360"/>
      <c r="F1" s="361"/>
    </row>
    <row r="2" spans="1:15" ht="16" thickBot="1" x14ac:dyDescent="0.4"/>
    <row r="3" spans="1:15" ht="16" thickBot="1" x14ac:dyDescent="0.4">
      <c r="A3" s="227" t="s">
        <v>47</v>
      </c>
      <c r="B3" s="228" t="s">
        <v>101</v>
      </c>
      <c r="C3" s="228" t="s">
        <v>64</v>
      </c>
      <c r="D3" s="227" t="s">
        <v>88</v>
      </c>
      <c r="E3" s="231" t="s">
        <v>375</v>
      </c>
      <c r="F3" s="232" t="s">
        <v>376</v>
      </c>
      <c r="H3" s="6" t="s">
        <v>377</v>
      </c>
      <c r="I3" s="27" t="s">
        <v>378</v>
      </c>
    </row>
    <row r="4" spans="1:15" ht="15.5" customHeight="1" thickBot="1" x14ac:dyDescent="0.4">
      <c r="A4" s="371" t="s">
        <v>44</v>
      </c>
      <c r="B4" s="374"/>
      <c r="C4" s="28">
        <v>57</v>
      </c>
      <c r="D4" s="29" t="s">
        <v>0</v>
      </c>
      <c r="E4" s="155"/>
      <c r="F4" s="158"/>
    </row>
    <row r="5" spans="1:15" ht="15.5" customHeight="1" x14ac:dyDescent="0.35">
      <c r="A5" s="372"/>
      <c r="B5" s="374"/>
      <c r="C5" s="32">
        <v>53</v>
      </c>
      <c r="D5" s="33" t="s">
        <v>1</v>
      </c>
      <c r="E5" s="156"/>
      <c r="F5" s="159"/>
      <c r="H5" s="362" t="s">
        <v>405</v>
      </c>
      <c r="I5" s="363"/>
      <c r="J5" s="363"/>
      <c r="K5" s="363"/>
      <c r="L5" s="363"/>
      <c r="M5" s="363"/>
      <c r="N5" s="363"/>
      <c r="O5" s="364"/>
    </row>
    <row r="6" spans="1:15" x14ac:dyDescent="0.35">
      <c r="A6" s="372"/>
      <c r="B6" s="374"/>
      <c r="C6" s="32">
        <v>55</v>
      </c>
      <c r="D6" s="33" t="s">
        <v>2</v>
      </c>
      <c r="E6" s="156"/>
      <c r="F6" s="159"/>
      <c r="H6" s="365"/>
      <c r="I6" s="366"/>
      <c r="J6" s="366"/>
      <c r="K6" s="366"/>
      <c r="L6" s="366"/>
      <c r="M6" s="366"/>
      <c r="N6" s="366"/>
      <c r="O6" s="367"/>
    </row>
    <row r="7" spans="1:15" x14ac:dyDescent="0.35">
      <c r="A7" s="372"/>
      <c r="B7" s="374"/>
      <c r="C7" s="32">
        <v>55</v>
      </c>
      <c r="D7" s="33" t="s">
        <v>3</v>
      </c>
      <c r="E7" s="156"/>
      <c r="F7" s="159"/>
      <c r="H7" s="365"/>
      <c r="I7" s="366"/>
      <c r="J7" s="366"/>
      <c r="K7" s="366"/>
      <c r="L7" s="366"/>
      <c r="M7" s="366"/>
      <c r="N7" s="366"/>
      <c r="O7" s="367"/>
    </row>
    <row r="8" spans="1:15" ht="16" thickBot="1" x14ac:dyDescent="0.4">
      <c r="A8" s="372"/>
      <c r="B8" s="374"/>
      <c r="C8" s="36">
        <v>54</v>
      </c>
      <c r="D8" s="37" t="s">
        <v>4</v>
      </c>
      <c r="E8" s="157"/>
      <c r="F8" s="160"/>
      <c r="H8" s="365"/>
      <c r="I8" s="366"/>
      <c r="J8" s="366"/>
      <c r="K8" s="366"/>
      <c r="L8" s="366"/>
      <c r="M8" s="366"/>
      <c r="N8" s="366"/>
      <c r="O8" s="367"/>
    </row>
    <row r="9" spans="1:15" x14ac:dyDescent="0.35">
      <c r="A9" s="372"/>
      <c r="B9" s="378" t="s">
        <v>65</v>
      </c>
      <c r="C9" s="51">
        <v>32</v>
      </c>
      <c r="D9" s="29" t="s">
        <v>5</v>
      </c>
      <c r="E9" s="161"/>
      <c r="F9" s="162"/>
      <c r="H9" s="365"/>
      <c r="I9" s="366"/>
      <c r="J9" s="366"/>
      <c r="K9" s="366"/>
      <c r="L9" s="366"/>
      <c r="M9" s="366"/>
      <c r="N9" s="366"/>
      <c r="O9" s="367"/>
    </row>
    <row r="10" spans="1:15" ht="16" thickBot="1" x14ac:dyDescent="0.4">
      <c r="A10" s="373"/>
      <c r="B10" s="379"/>
      <c r="C10" s="36">
        <v>32</v>
      </c>
      <c r="D10" s="40" t="s">
        <v>6</v>
      </c>
      <c r="E10" s="163"/>
      <c r="F10" s="164"/>
      <c r="H10" s="365"/>
      <c r="I10" s="366"/>
      <c r="J10" s="366"/>
      <c r="K10" s="366"/>
      <c r="L10" s="366"/>
      <c r="M10" s="366"/>
      <c r="N10" s="366"/>
      <c r="O10" s="367"/>
    </row>
    <row r="11" spans="1:15" ht="14.5" customHeight="1" x14ac:dyDescent="0.35">
      <c r="A11" s="381" t="s">
        <v>45</v>
      </c>
      <c r="B11" s="380" t="s">
        <v>75</v>
      </c>
      <c r="C11" s="28">
        <v>72</v>
      </c>
      <c r="D11" s="43" t="s">
        <v>7</v>
      </c>
      <c r="E11" s="80">
        <v>0.97416359969872257</v>
      </c>
      <c r="F11" s="81"/>
      <c r="H11" s="365"/>
      <c r="I11" s="366"/>
      <c r="J11" s="366"/>
      <c r="K11" s="366"/>
      <c r="L11" s="366"/>
      <c r="M11" s="366"/>
      <c r="N11" s="366"/>
      <c r="O11" s="367"/>
    </row>
    <row r="12" spans="1:15" ht="16" thickBot="1" x14ac:dyDescent="0.4">
      <c r="A12" s="382"/>
      <c r="B12" s="358"/>
      <c r="C12" s="36">
        <v>76</v>
      </c>
      <c r="D12" s="44" t="s">
        <v>8</v>
      </c>
      <c r="E12" s="82">
        <v>2.5836400301277391E-2</v>
      </c>
      <c r="F12" s="83"/>
      <c r="H12" s="365"/>
      <c r="I12" s="366"/>
      <c r="J12" s="366"/>
      <c r="K12" s="366"/>
      <c r="L12" s="366"/>
      <c r="M12" s="366"/>
      <c r="N12" s="366"/>
      <c r="O12" s="367"/>
    </row>
    <row r="13" spans="1:15" x14ac:dyDescent="0.35">
      <c r="A13" s="382"/>
      <c r="B13" s="378" t="s">
        <v>76</v>
      </c>
      <c r="C13" s="28">
        <v>72</v>
      </c>
      <c r="D13" s="43" t="s">
        <v>50</v>
      </c>
      <c r="E13" s="161"/>
      <c r="F13" s="162"/>
      <c r="H13" s="365"/>
      <c r="I13" s="366"/>
      <c r="J13" s="366"/>
      <c r="K13" s="366"/>
      <c r="L13" s="366"/>
      <c r="M13" s="366"/>
      <c r="N13" s="366"/>
      <c r="O13" s="367"/>
    </row>
    <row r="14" spans="1:15" x14ac:dyDescent="0.35">
      <c r="A14" s="382"/>
      <c r="B14" s="390"/>
      <c r="C14" s="32">
        <v>61</v>
      </c>
      <c r="D14" s="45" t="s">
        <v>51</v>
      </c>
      <c r="E14" s="156"/>
      <c r="F14" s="159"/>
      <c r="H14" s="365"/>
      <c r="I14" s="366"/>
      <c r="J14" s="366"/>
      <c r="K14" s="366"/>
      <c r="L14" s="366"/>
      <c r="M14" s="366"/>
      <c r="N14" s="366"/>
      <c r="O14" s="367"/>
    </row>
    <row r="15" spans="1:15" x14ac:dyDescent="0.35">
      <c r="A15" s="382"/>
      <c r="B15" s="390"/>
      <c r="C15" s="32">
        <v>63</v>
      </c>
      <c r="D15" s="45" t="s">
        <v>144</v>
      </c>
      <c r="E15" s="156"/>
      <c r="F15" s="159"/>
      <c r="H15" s="365"/>
      <c r="I15" s="366"/>
      <c r="J15" s="366"/>
      <c r="K15" s="366"/>
      <c r="L15" s="366"/>
      <c r="M15" s="366"/>
      <c r="N15" s="366"/>
      <c r="O15" s="367"/>
    </row>
    <row r="16" spans="1:15" x14ac:dyDescent="0.35">
      <c r="A16" s="382"/>
      <c r="B16" s="390"/>
      <c r="C16" s="32">
        <v>61</v>
      </c>
      <c r="D16" s="45" t="s">
        <v>52</v>
      </c>
      <c r="E16" s="156"/>
      <c r="F16" s="159"/>
      <c r="H16" s="365"/>
      <c r="I16" s="366"/>
      <c r="J16" s="366"/>
      <c r="K16" s="366"/>
      <c r="L16" s="366"/>
      <c r="M16" s="366"/>
      <c r="N16" s="366"/>
      <c r="O16" s="367"/>
    </row>
    <row r="17" spans="1:15" x14ac:dyDescent="0.35">
      <c r="A17" s="382"/>
      <c r="B17" s="390"/>
      <c r="C17" s="32"/>
      <c r="D17" s="45" t="s">
        <v>140</v>
      </c>
      <c r="E17" s="156"/>
      <c r="F17" s="159"/>
      <c r="H17" s="365"/>
      <c r="I17" s="366"/>
      <c r="J17" s="366"/>
      <c r="K17" s="366"/>
      <c r="L17" s="366"/>
      <c r="M17" s="366"/>
      <c r="N17" s="366"/>
      <c r="O17" s="367"/>
    </row>
    <row r="18" spans="1:15" x14ac:dyDescent="0.35">
      <c r="A18" s="382"/>
      <c r="B18" s="390"/>
      <c r="C18" s="32">
        <v>76</v>
      </c>
      <c r="D18" s="45" t="s">
        <v>8</v>
      </c>
      <c r="E18" s="156"/>
      <c r="F18" s="159"/>
      <c r="H18" s="365"/>
      <c r="I18" s="366"/>
      <c r="J18" s="366"/>
      <c r="K18" s="366"/>
      <c r="L18" s="366"/>
      <c r="M18" s="366"/>
      <c r="N18" s="366"/>
      <c r="O18" s="367"/>
    </row>
    <row r="19" spans="1:15" ht="16" thickBot="1" x14ac:dyDescent="0.4">
      <c r="A19" s="382"/>
      <c r="B19" s="390"/>
      <c r="C19" s="32"/>
      <c r="D19" s="45" t="s">
        <v>53</v>
      </c>
      <c r="E19" s="156"/>
      <c r="F19" s="159"/>
      <c r="H19" s="368"/>
      <c r="I19" s="369"/>
      <c r="J19" s="369"/>
      <c r="K19" s="369"/>
      <c r="L19" s="369"/>
      <c r="M19" s="369"/>
      <c r="N19" s="369"/>
      <c r="O19" s="370"/>
    </row>
    <row r="20" spans="1:15" x14ac:dyDescent="0.35">
      <c r="A20" s="382"/>
      <c r="B20" s="390"/>
      <c r="C20" s="32"/>
      <c r="D20" s="45" t="s">
        <v>54</v>
      </c>
      <c r="E20" s="156"/>
      <c r="F20" s="159"/>
      <c r="H20" s="154"/>
      <c r="I20" s="154"/>
      <c r="J20" s="154"/>
      <c r="K20" s="154"/>
      <c r="L20" s="154"/>
      <c r="M20" s="154"/>
      <c r="N20" s="154"/>
      <c r="O20" s="154"/>
    </row>
    <row r="21" spans="1:15" x14ac:dyDescent="0.35">
      <c r="A21" s="382"/>
      <c r="B21" s="390"/>
      <c r="C21" s="32">
        <v>85</v>
      </c>
      <c r="D21" s="45" t="s">
        <v>55</v>
      </c>
      <c r="E21" s="156"/>
      <c r="F21" s="159"/>
      <c r="H21" s="154"/>
      <c r="I21" s="154"/>
      <c r="J21" s="154"/>
      <c r="K21" s="154"/>
      <c r="L21" s="154"/>
      <c r="M21" s="154"/>
      <c r="N21" s="154"/>
      <c r="O21" s="154"/>
    </row>
    <row r="22" spans="1:15" ht="16" thickBot="1" x14ac:dyDescent="0.4">
      <c r="A22" s="383"/>
      <c r="B22" s="379"/>
      <c r="C22" s="36"/>
      <c r="D22" s="44" t="s">
        <v>56</v>
      </c>
      <c r="E22" s="163"/>
      <c r="F22" s="164"/>
      <c r="H22" s="154"/>
      <c r="I22" s="154"/>
      <c r="J22" s="154"/>
      <c r="K22" s="154"/>
      <c r="L22" s="154"/>
      <c r="M22" s="154"/>
      <c r="N22" s="154"/>
      <c r="O22" s="154"/>
    </row>
    <row r="23" spans="1:15" ht="14.5" customHeight="1" thickBot="1" x14ac:dyDescent="0.4">
      <c r="A23" s="381" t="s">
        <v>143</v>
      </c>
      <c r="B23" s="46" t="s">
        <v>9</v>
      </c>
      <c r="C23" s="47">
        <v>49</v>
      </c>
      <c r="D23" s="48" t="s">
        <v>9</v>
      </c>
      <c r="E23" s="165"/>
      <c r="F23" s="166"/>
    </row>
    <row r="24" spans="1:15" x14ac:dyDescent="0.35">
      <c r="A24" s="382"/>
      <c r="B24" s="387" t="s">
        <v>67</v>
      </c>
      <c r="C24" s="28">
        <v>29</v>
      </c>
      <c r="D24" s="43" t="s">
        <v>10</v>
      </c>
      <c r="E24" s="161"/>
      <c r="F24" s="162"/>
    </row>
    <row r="25" spans="1:15" ht="16" thickBot="1" x14ac:dyDescent="0.4">
      <c r="A25" s="382"/>
      <c r="B25" s="388"/>
      <c r="C25" s="36">
        <v>29</v>
      </c>
      <c r="D25" s="44" t="s">
        <v>11</v>
      </c>
      <c r="E25" s="163"/>
      <c r="F25" s="164"/>
    </row>
    <row r="26" spans="1:15" x14ac:dyDescent="0.35">
      <c r="A26" s="382"/>
      <c r="B26" s="389" t="s">
        <v>97</v>
      </c>
      <c r="C26" s="51">
        <v>28</v>
      </c>
      <c r="D26" s="52" t="s">
        <v>12</v>
      </c>
      <c r="E26" s="84">
        <v>0.1</v>
      </c>
      <c r="F26" s="81"/>
    </row>
    <row r="27" spans="1:15" ht="16" thickBot="1" x14ac:dyDescent="0.4">
      <c r="A27" s="382"/>
      <c r="B27" s="389"/>
      <c r="C27" s="55">
        <v>28</v>
      </c>
      <c r="D27" s="56" t="s">
        <v>13</v>
      </c>
      <c r="E27" s="85">
        <v>0.9</v>
      </c>
      <c r="F27" s="83"/>
    </row>
    <row r="28" spans="1:15" ht="16" thickBot="1" x14ac:dyDescent="0.4">
      <c r="A28" s="382"/>
      <c r="B28" s="57" t="s">
        <v>46</v>
      </c>
      <c r="C28" s="58">
        <v>21</v>
      </c>
      <c r="D28" s="59" t="s">
        <v>66</v>
      </c>
      <c r="E28" s="167"/>
      <c r="F28" s="168"/>
    </row>
    <row r="29" spans="1:15" ht="14.5" customHeight="1" x14ac:dyDescent="0.35">
      <c r="A29" s="382"/>
      <c r="B29" s="389" t="s">
        <v>68</v>
      </c>
      <c r="C29" s="51">
        <v>30</v>
      </c>
      <c r="D29" s="52" t="s">
        <v>14</v>
      </c>
      <c r="E29" s="84">
        <v>0.8431383219954649</v>
      </c>
      <c r="F29" s="81"/>
    </row>
    <row r="30" spans="1:15" ht="16" thickBot="1" x14ac:dyDescent="0.4">
      <c r="A30" s="382"/>
      <c r="B30" s="389"/>
      <c r="C30" s="55">
        <v>30</v>
      </c>
      <c r="D30" s="56" t="s">
        <v>15</v>
      </c>
      <c r="E30" s="85">
        <v>0.15686167800453513</v>
      </c>
      <c r="F30" s="83"/>
    </row>
    <row r="31" spans="1:15" ht="16" thickBot="1" x14ac:dyDescent="0.4">
      <c r="A31" s="382"/>
      <c r="B31" s="57" t="s">
        <v>69</v>
      </c>
      <c r="C31" s="58">
        <v>26</v>
      </c>
      <c r="D31" s="59" t="s">
        <v>16</v>
      </c>
      <c r="E31" s="167"/>
      <c r="F31" s="168"/>
    </row>
    <row r="32" spans="1:15" ht="16" thickBot="1" x14ac:dyDescent="0.4">
      <c r="A32" s="382"/>
      <c r="B32" s="62" t="s">
        <v>70</v>
      </c>
      <c r="C32" s="63">
        <v>27</v>
      </c>
      <c r="D32" s="64" t="s">
        <v>17</v>
      </c>
      <c r="E32" s="169"/>
      <c r="F32" s="170"/>
    </row>
    <row r="33" spans="1:6" ht="16" thickBot="1" x14ac:dyDescent="0.4">
      <c r="A33" s="382"/>
      <c r="B33" s="57" t="s">
        <v>71</v>
      </c>
      <c r="C33" s="58">
        <v>25</v>
      </c>
      <c r="D33" s="59" t="s">
        <v>92</v>
      </c>
      <c r="E33" s="167"/>
      <c r="F33" s="168"/>
    </row>
    <row r="34" spans="1:6" ht="16" thickBot="1" x14ac:dyDescent="0.4">
      <c r="A34" s="382"/>
      <c r="B34" s="62" t="s">
        <v>72</v>
      </c>
      <c r="C34" s="63">
        <v>22</v>
      </c>
      <c r="D34" s="64" t="s">
        <v>18</v>
      </c>
      <c r="E34" s="169"/>
      <c r="F34" s="170"/>
    </row>
    <row r="35" spans="1:6" x14ac:dyDescent="0.35">
      <c r="A35" s="382"/>
      <c r="B35" s="387" t="s">
        <v>73</v>
      </c>
      <c r="C35" s="28">
        <v>34</v>
      </c>
      <c r="D35" s="43" t="s">
        <v>141</v>
      </c>
      <c r="E35" s="80">
        <v>0.18731138783863469</v>
      </c>
      <c r="F35" s="81"/>
    </row>
    <row r="36" spans="1:6" x14ac:dyDescent="0.35">
      <c r="A36" s="382"/>
      <c r="B36" s="389"/>
      <c r="C36" s="32">
        <v>34</v>
      </c>
      <c r="D36" s="45" t="s">
        <v>19</v>
      </c>
      <c r="E36" s="86">
        <v>1.3701481147455686E-2</v>
      </c>
      <c r="F36" s="87"/>
    </row>
    <row r="37" spans="1:6" x14ac:dyDescent="0.35">
      <c r="A37" s="382"/>
      <c r="B37" s="389"/>
      <c r="C37" s="32">
        <v>34</v>
      </c>
      <c r="D37" s="45" t="s">
        <v>20</v>
      </c>
      <c r="E37" s="86">
        <v>0.24669603524229072</v>
      </c>
      <c r="F37" s="87"/>
    </row>
    <row r="38" spans="1:6" x14ac:dyDescent="0.35">
      <c r="A38" s="382"/>
      <c r="B38" s="389"/>
      <c r="C38" s="32">
        <v>34</v>
      </c>
      <c r="D38" s="45" t="s">
        <v>21</v>
      </c>
      <c r="E38" s="86">
        <v>2.739429047140032E-2</v>
      </c>
      <c r="F38" s="87"/>
    </row>
    <row r="39" spans="1:6" x14ac:dyDescent="0.35">
      <c r="A39" s="382"/>
      <c r="B39" s="389"/>
      <c r="C39" s="32">
        <v>34</v>
      </c>
      <c r="D39" s="45" t="s">
        <v>22</v>
      </c>
      <c r="E39" s="86">
        <v>1.1416455652294563E-2</v>
      </c>
      <c r="F39" s="87"/>
    </row>
    <row r="40" spans="1:6" x14ac:dyDescent="0.35">
      <c r="A40" s="382"/>
      <c r="B40" s="389"/>
      <c r="C40" s="32">
        <v>34</v>
      </c>
      <c r="D40" s="45" t="s">
        <v>142</v>
      </c>
      <c r="E40" s="86">
        <v>0.10046307537548996</v>
      </c>
      <c r="F40" s="87"/>
    </row>
    <row r="41" spans="1:6" x14ac:dyDescent="0.35">
      <c r="A41" s="382"/>
      <c r="B41" s="389"/>
      <c r="C41" s="32">
        <v>34</v>
      </c>
      <c r="D41" s="45" t="s">
        <v>23</v>
      </c>
      <c r="E41" s="86">
        <v>1.3688473412189114E-2</v>
      </c>
      <c r="F41" s="87"/>
    </row>
    <row r="42" spans="1:6" x14ac:dyDescent="0.35">
      <c r="A42" s="382"/>
      <c r="B42" s="389"/>
      <c r="C42" s="32">
        <v>34</v>
      </c>
      <c r="D42" s="45" t="s">
        <v>24</v>
      </c>
      <c r="E42" s="86">
        <v>0.21011828367269064</v>
      </c>
      <c r="F42" s="87"/>
    </row>
    <row r="43" spans="1:6" x14ac:dyDescent="0.35">
      <c r="A43" s="382"/>
      <c r="B43" s="389"/>
      <c r="C43" s="32">
        <v>34</v>
      </c>
      <c r="D43" s="45" t="s">
        <v>25</v>
      </c>
      <c r="E43" s="86">
        <v>4.5527073433001483E-3</v>
      </c>
      <c r="F43" s="87"/>
    </row>
    <row r="44" spans="1:6" x14ac:dyDescent="0.35">
      <c r="A44" s="382"/>
      <c r="B44" s="389"/>
      <c r="C44" s="32">
        <v>34</v>
      </c>
      <c r="D44" s="45" t="s">
        <v>26</v>
      </c>
      <c r="E44" s="86">
        <v>0.18465780984425403</v>
      </c>
      <c r="F44" s="87"/>
    </row>
    <row r="45" spans="1:6" x14ac:dyDescent="0.35">
      <c r="A45" s="382"/>
      <c r="B45" s="389"/>
      <c r="C45" s="32">
        <v>34</v>
      </c>
      <c r="D45" s="45" t="s">
        <v>27</v>
      </c>
      <c r="E45" s="156"/>
      <c r="F45" s="159"/>
    </row>
    <row r="46" spans="1:6" ht="16" thickBot="1" x14ac:dyDescent="0.4">
      <c r="A46" s="382"/>
      <c r="B46" s="388"/>
      <c r="C46" s="36">
        <v>34</v>
      </c>
      <c r="D46" s="44" t="s">
        <v>28</v>
      </c>
      <c r="E46" s="163"/>
      <c r="F46" s="164"/>
    </row>
    <row r="47" spans="1:6" x14ac:dyDescent="0.35">
      <c r="A47" s="382"/>
      <c r="B47" s="389" t="s">
        <v>74</v>
      </c>
      <c r="C47" s="51">
        <v>23</v>
      </c>
      <c r="D47" s="52" t="s">
        <v>29</v>
      </c>
      <c r="E47" s="84">
        <v>0.10414095416436141</v>
      </c>
      <c r="F47" s="81"/>
    </row>
    <row r="48" spans="1:6" x14ac:dyDescent="0.35">
      <c r="A48" s="382"/>
      <c r="B48" s="389"/>
      <c r="C48" s="32">
        <v>23</v>
      </c>
      <c r="D48" s="45" t="s">
        <v>30</v>
      </c>
      <c r="E48" s="86">
        <v>0.30205983742605441</v>
      </c>
      <c r="F48" s="87"/>
    </row>
    <row r="49" spans="1:6" x14ac:dyDescent="0.35">
      <c r="A49" s="382"/>
      <c r="B49" s="389"/>
      <c r="C49" s="32">
        <v>23</v>
      </c>
      <c r="D49" s="45" t="s">
        <v>31</v>
      </c>
      <c r="E49" s="86">
        <v>0.30205983742605441</v>
      </c>
      <c r="F49" s="87"/>
    </row>
    <row r="50" spans="1:6" x14ac:dyDescent="0.35">
      <c r="A50" s="382"/>
      <c r="B50" s="389"/>
      <c r="C50" s="32">
        <v>23</v>
      </c>
      <c r="D50" s="45" t="s">
        <v>32</v>
      </c>
      <c r="E50" s="86">
        <v>6.2561178022726316E-2</v>
      </c>
      <c r="F50" s="87"/>
    </row>
    <row r="51" spans="1:6" x14ac:dyDescent="0.35">
      <c r="A51" s="382"/>
      <c r="B51" s="389"/>
      <c r="C51" s="32">
        <v>23</v>
      </c>
      <c r="D51" s="45" t="s">
        <v>33</v>
      </c>
      <c r="E51" s="86">
        <v>0.10416223347661403</v>
      </c>
      <c r="F51" s="87"/>
    </row>
    <row r="52" spans="1:6" x14ac:dyDescent="0.35">
      <c r="A52" s="382"/>
      <c r="B52" s="389"/>
      <c r="C52" s="32">
        <v>23</v>
      </c>
      <c r="D52" s="45" t="s">
        <v>34</v>
      </c>
      <c r="E52" s="86">
        <v>1.0426863003787718E-2</v>
      </c>
      <c r="F52" s="87"/>
    </row>
    <row r="53" spans="1:6" ht="16" thickBot="1" x14ac:dyDescent="0.4">
      <c r="A53" s="382"/>
      <c r="B53" s="389"/>
      <c r="C53" s="55">
        <v>23</v>
      </c>
      <c r="D53" s="56" t="s">
        <v>35</v>
      </c>
      <c r="E53" s="85">
        <v>0.11458909648040175</v>
      </c>
      <c r="F53" s="87"/>
    </row>
    <row r="54" spans="1:6" x14ac:dyDescent="0.35">
      <c r="A54" s="382"/>
      <c r="B54" s="357" t="s">
        <v>77</v>
      </c>
      <c r="C54" s="28">
        <v>24</v>
      </c>
      <c r="D54" s="43" t="s">
        <v>36</v>
      </c>
      <c r="E54" s="161"/>
      <c r="F54" s="162"/>
    </row>
    <row r="55" spans="1:6" ht="16" thickBot="1" x14ac:dyDescent="0.4">
      <c r="A55" s="382"/>
      <c r="B55" s="358"/>
      <c r="C55" s="36">
        <v>24</v>
      </c>
      <c r="D55" s="44" t="s">
        <v>37</v>
      </c>
      <c r="E55" s="163"/>
      <c r="F55" s="164"/>
    </row>
    <row r="56" spans="1:6" x14ac:dyDescent="0.35">
      <c r="A56" s="382"/>
      <c r="B56" s="389" t="s">
        <v>78</v>
      </c>
      <c r="C56" s="67">
        <v>24</v>
      </c>
      <c r="D56" s="52" t="s">
        <v>57</v>
      </c>
      <c r="E56" s="155"/>
      <c r="F56" s="158"/>
    </row>
    <row r="57" spans="1:6" x14ac:dyDescent="0.35">
      <c r="A57" s="382"/>
      <c r="B57" s="389"/>
      <c r="C57" s="22">
        <v>24</v>
      </c>
      <c r="D57" s="45" t="s">
        <v>58</v>
      </c>
      <c r="E57" s="156"/>
      <c r="F57" s="159"/>
    </row>
    <row r="58" spans="1:6" x14ac:dyDescent="0.35">
      <c r="A58" s="382"/>
      <c r="B58" s="389"/>
      <c r="C58" s="22">
        <v>24</v>
      </c>
      <c r="D58" s="45" t="s">
        <v>59</v>
      </c>
      <c r="E58" s="156"/>
      <c r="F58" s="159"/>
    </row>
    <row r="59" spans="1:6" x14ac:dyDescent="0.35">
      <c r="A59" s="382"/>
      <c r="B59" s="389"/>
      <c r="C59" s="22">
        <v>24</v>
      </c>
      <c r="D59" s="45" t="s">
        <v>60</v>
      </c>
      <c r="E59" s="156"/>
      <c r="F59" s="159"/>
    </row>
    <row r="60" spans="1:6" x14ac:dyDescent="0.35">
      <c r="A60" s="382"/>
      <c r="B60" s="389"/>
      <c r="C60" s="22">
        <v>24</v>
      </c>
      <c r="D60" s="45" t="s">
        <v>61</v>
      </c>
      <c r="E60" s="156"/>
      <c r="F60" s="159"/>
    </row>
    <row r="61" spans="1:6" x14ac:dyDescent="0.35">
      <c r="A61" s="382"/>
      <c r="B61" s="389"/>
      <c r="C61" s="22">
        <v>24</v>
      </c>
      <c r="D61" s="45" t="s">
        <v>62</v>
      </c>
      <c r="E61" s="156"/>
      <c r="F61" s="159"/>
    </row>
    <row r="62" spans="1:6" ht="16" thickBot="1" x14ac:dyDescent="0.4">
      <c r="A62" s="383"/>
      <c r="B62" s="389"/>
      <c r="C62" s="68">
        <v>24</v>
      </c>
      <c r="D62" s="56" t="s">
        <v>63</v>
      </c>
      <c r="E62" s="157"/>
      <c r="F62" s="160"/>
    </row>
    <row r="63" spans="1:6" ht="16" customHeight="1" thickBot="1" x14ac:dyDescent="0.4">
      <c r="A63" s="375" t="s">
        <v>49</v>
      </c>
      <c r="B63" s="69" t="s">
        <v>79</v>
      </c>
      <c r="C63" s="58">
        <v>25</v>
      </c>
      <c r="D63" s="59" t="s">
        <v>38</v>
      </c>
      <c r="E63" s="90">
        <v>9.8056804771473202E-2</v>
      </c>
      <c r="F63" s="91"/>
    </row>
    <row r="64" spans="1:6" ht="16" thickBot="1" x14ac:dyDescent="0.4">
      <c r="A64" s="376"/>
      <c r="B64" s="70" t="s">
        <v>80</v>
      </c>
      <c r="C64" s="63">
        <v>25</v>
      </c>
      <c r="D64" s="64" t="s">
        <v>96</v>
      </c>
      <c r="E64" s="92">
        <v>4.1978306169531882E-2</v>
      </c>
      <c r="F64" s="93"/>
    </row>
    <row r="65" spans="1:9" ht="16" thickBot="1" x14ac:dyDescent="0.4">
      <c r="A65" s="376"/>
      <c r="B65" s="69" t="s">
        <v>81</v>
      </c>
      <c r="C65" s="58">
        <v>25</v>
      </c>
      <c r="D65" s="59" t="s">
        <v>39</v>
      </c>
      <c r="E65" s="90">
        <v>8.1477450323732964E-2</v>
      </c>
      <c r="F65" s="91"/>
    </row>
    <row r="66" spans="1:9" ht="16" thickBot="1" x14ac:dyDescent="0.4">
      <c r="A66" s="376"/>
      <c r="B66" s="70" t="s">
        <v>82</v>
      </c>
      <c r="C66" s="71">
        <v>25</v>
      </c>
      <c r="D66" s="64" t="s">
        <v>40</v>
      </c>
      <c r="E66" s="92">
        <v>0.44160712956761178</v>
      </c>
      <c r="F66" s="93"/>
    </row>
    <row r="67" spans="1:9" ht="16" thickBot="1" x14ac:dyDescent="0.4">
      <c r="A67" s="376"/>
      <c r="B67" s="69" t="s">
        <v>83</v>
      </c>
      <c r="C67" s="72">
        <v>35</v>
      </c>
      <c r="D67" s="59" t="s">
        <v>48</v>
      </c>
      <c r="E67" s="90">
        <v>1.9031272924441039E-2</v>
      </c>
      <c r="F67" s="91"/>
    </row>
    <row r="68" spans="1:9" ht="16" thickBot="1" x14ac:dyDescent="0.4">
      <c r="A68" s="376"/>
      <c r="B68" s="70" t="s">
        <v>84</v>
      </c>
      <c r="C68" s="71">
        <v>33</v>
      </c>
      <c r="D68" s="64" t="s">
        <v>41</v>
      </c>
      <c r="E68" s="92">
        <v>5.8002158219840734E-2</v>
      </c>
      <c r="F68" s="93"/>
    </row>
    <row r="69" spans="1:9" ht="16" thickBot="1" x14ac:dyDescent="0.4">
      <c r="A69" s="376"/>
      <c r="B69" s="69" t="s">
        <v>85</v>
      </c>
      <c r="C69" s="72">
        <v>38</v>
      </c>
      <c r="D69" s="59" t="s">
        <v>42</v>
      </c>
      <c r="E69" s="90">
        <v>7.3457882818231098E-3</v>
      </c>
      <c r="F69" s="91"/>
    </row>
    <row r="70" spans="1:9" ht="16" thickBot="1" x14ac:dyDescent="0.4">
      <c r="A70" s="377"/>
      <c r="B70" s="73" t="s">
        <v>86</v>
      </c>
      <c r="C70" s="74">
        <v>25</v>
      </c>
      <c r="D70" s="75" t="s">
        <v>43</v>
      </c>
      <c r="E70" s="94">
        <v>0.25250108974154517</v>
      </c>
      <c r="F70" s="91"/>
    </row>
    <row r="72" spans="1:9" x14ac:dyDescent="0.35">
      <c r="I72" s="2" t="s">
        <v>378</v>
      </c>
    </row>
    <row r="73" spans="1:9" x14ac:dyDescent="0.35">
      <c r="I73" s="2" t="s">
        <v>379</v>
      </c>
    </row>
  </sheetData>
  <mergeCells count="17">
    <mergeCell ref="A11:A22"/>
    <mergeCell ref="B11:B12"/>
    <mergeCell ref="B13:B22"/>
    <mergeCell ref="A1:F1"/>
    <mergeCell ref="H5:O19"/>
    <mergeCell ref="A4:A10"/>
    <mergeCell ref="B4:B8"/>
    <mergeCell ref="B9:B10"/>
    <mergeCell ref="A63:A70"/>
    <mergeCell ref="A23:A62"/>
    <mergeCell ref="B24:B25"/>
    <mergeCell ref="B26:B27"/>
    <mergeCell ref="B29:B30"/>
    <mergeCell ref="B35:B46"/>
    <mergeCell ref="B47:B53"/>
    <mergeCell ref="B54:B55"/>
    <mergeCell ref="B56:B62"/>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59" t="s">
        <v>459</v>
      </c>
      <c r="B1" s="360"/>
      <c r="C1" s="360"/>
      <c r="D1" s="360"/>
      <c r="E1" s="360"/>
      <c r="F1" s="360"/>
      <c r="G1" s="360"/>
      <c r="H1" s="360"/>
      <c r="I1" s="361"/>
    </row>
    <row r="2" spans="1:18" ht="16" thickBot="1" x14ac:dyDescent="0.4"/>
    <row r="3" spans="1:18" ht="37" customHeight="1" thickBot="1" x14ac:dyDescent="0.4">
      <c r="A3" s="233" t="s">
        <v>47</v>
      </c>
      <c r="B3" s="234" t="s">
        <v>101</v>
      </c>
      <c r="C3" s="234" t="s">
        <v>64</v>
      </c>
      <c r="D3" s="234" t="s">
        <v>88</v>
      </c>
      <c r="E3" s="235" t="s">
        <v>98</v>
      </c>
      <c r="F3" s="236" t="s">
        <v>409</v>
      </c>
      <c r="G3" s="237" t="s">
        <v>99</v>
      </c>
      <c r="H3" s="237" t="s">
        <v>412</v>
      </c>
      <c r="I3" s="237" t="s">
        <v>170</v>
      </c>
      <c r="K3" s="362" t="s">
        <v>416</v>
      </c>
      <c r="L3" s="363"/>
      <c r="M3" s="363"/>
      <c r="N3" s="363"/>
      <c r="O3" s="363"/>
      <c r="P3" s="363"/>
      <c r="Q3" s="363"/>
      <c r="R3" s="364"/>
    </row>
    <row r="4" spans="1:18" ht="15.5" customHeight="1" x14ac:dyDescent="0.35">
      <c r="A4" s="371" t="s">
        <v>44</v>
      </c>
      <c r="B4" s="374"/>
      <c r="C4" s="28">
        <v>57</v>
      </c>
      <c r="D4" s="29" t="s">
        <v>0</v>
      </c>
      <c r="E4" s="99">
        <v>1.9</v>
      </c>
      <c r="F4" s="100">
        <v>0.6</v>
      </c>
      <c r="G4" s="100">
        <v>0.4</v>
      </c>
      <c r="H4" s="99">
        <v>1</v>
      </c>
      <c r="I4" s="81">
        <v>1</v>
      </c>
      <c r="K4" s="365"/>
      <c r="L4" s="366"/>
      <c r="M4" s="366"/>
      <c r="N4" s="366"/>
      <c r="O4" s="366"/>
      <c r="P4" s="366"/>
      <c r="Q4" s="366"/>
      <c r="R4" s="367"/>
    </row>
    <row r="5" spans="1:18" ht="15.5" customHeight="1" thickBot="1" x14ac:dyDescent="0.4">
      <c r="A5" s="372"/>
      <c r="B5" s="374"/>
      <c r="C5" s="32">
        <v>53</v>
      </c>
      <c r="D5" s="33" t="s">
        <v>1</v>
      </c>
      <c r="E5" s="101">
        <v>1.9</v>
      </c>
      <c r="F5" s="102">
        <v>1</v>
      </c>
      <c r="G5" s="102">
        <v>0</v>
      </c>
      <c r="H5" s="101">
        <v>1</v>
      </c>
      <c r="I5" s="87">
        <v>1</v>
      </c>
      <c r="K5" s="368"/>
      <c r="L5" s="369"/>
      <c r="M5" s="369"/>
      <c r="N5" s="369"/>
      <c r="O5" s="369"/>
      <c r="P5" s="369"/>
      <c r="Q5" s="369"/>
      <c r="R5" s="370"/>
    </row>
    <row r="6" spans="1:18" ht="15.5" customHeight="1" thickBot="1" x14ac:dyDescent="0.4">
      <c r="A6" s="372"/>
      <c r="B6" s="374"/>
      <c r="C6" s="32">
        <v>55</v>
      </c>
      <c r="D6" s="33" t="s">
        <v>2</v>
      </c>
      <c r="E6" s="101">
        <v>1.9</v>
      </c>
      <c r="F6" s="102">
        <v>0.6</v>
      </c>
      <c r="G6" s="102">
        <v>0.4</v>
      </c>
      <c r="H6" s="101">
        <v>1</v>
      </c>
      <c r="I6" s="87">
        <v>1</v>
      </c>
      <c r="K6" s="152"/>
      <c r="L6" s="152"/>
      <c r="M6" s="152"/>
      <c r="N6" s="152"/>
      <c r="O6" s="152"/>
      <c r="P6" s="152"/>
      <c r="Q6" s="152"/>
      <c r="R6" s="152"/>
    </row>
    <row r="7" spans="1:18" ht="15.5" customHeight="1" x14ac:dyDescent="0.35">
      <c r="A7" s="372"/>
      <c r="B7" s="374"/>
      <c r="C7" s="32">
        <v>55</v>
      </c>
      <c r="D7" s="33" t="s">
        <v>3</v>
      </c>
      <c r="E7" s="101">
        <v>1.9</v>
      </c>
      <c r="F7" s="102">
        <v>1</v>
      </c>
      <c r="G7" s="102">
        <v>0</v>
      </c>
      <c r="H7" s="101">
        <v>1</v>
      </c>
      <c r="I7" s="87">
        <v>1</v>
      </c>
      <c r="K7" s="362" t="s">
        <v>407</v>
      </c>
      <c r="L7" s="363"/>
      <c r="M7" s="363"/>
      <c r="N7" s="363"/>
      <c r="O7" s="363"/>
      <c r="P7" s="363"/>
      <c r="Q7" s="363"/>
      <c r="R7" s="364"/>
    </row>
    <row r="8" spans="1:18" ht="16" customHeight="1" thickBot="1" x14ac:dyDescent="0.4">
      <c r="A8" s="372"/>
      <c r="B8" s="374"/>
      <c r="C8" s="36">
        <v>54</v>
      </c>
      <c r="D8" s="37" t="s">
        <v>4</v>
      </c>
      <c r="E8" s="103">
        <v>1.9</v>
      </c>
      <c r="F8" s="104">
        <v>1</v>
      </c>
      <c r="G8" s="104">
        <v>0</v>
      </c>
      <c r="H8" s="103">
        <v>1</v>
      </c>
      <c r="I8" s="89">
        <v>1</v>
      </c>
      <c r="K8" s="365"/>
      <c r="L8" s="366"/>
      <c r="M8" s="366"/>
      <c r="N8" s="366"/>
      <c r="O8" s="366"/>
      <c r="P8" s="366"/>
      <c r="Q8" s="366"/>
      <c r="R8" s="367"/>
    </row>
    <row r="9" spans="1:18" ht="15.5" customHeight="1" x14ac:dyDescent="0.35">
      <c r="A9" s="372"/>
      <c r="B9" s="378" t="s">
        <v>65</v>
      </c>
      <c r="C9" s="51">
        <v>32</v>
      </c>
      <c r="D9" s="29" t="s">
        <v>5</v>
      </c>
      <c r="E9" s="99">
        <v>1.9</v>
      </c>
      <c r="F9" s="100">
        <v>0.6</v>
      </c>
      <c r="G9" s="100">
        <v>0.4</v>
      </c>
      <c r="H9" s="99">
        <v>1</v>
      </c>
      <c r="I9" s="81">
        <v>1</v>
      </c>
      <c r="K9" s="365"/>
      <c r="L9" s="366"/>
      <c r="M9" s="366"/>
      <c r="N9" s="366"/>
      <c r="O9" s="366"/>
      <c r="P9" s="366"/>
      <c r="Q9" s="366"/>
      <c r="R9" s="367"/>
    </row>
    <row r="10" spans="1:18" ht="16" thickBot="1" x14ac:dyDescent="0.4">
      <c r="A10" s="373"/>
      <c r="B10" s="379"/>
      <c r="C10" s="36">
        <v>32</v>
      </c>
      <c r="D10" s="40" t="s">
        <v>6</v>
      </c>
      <c r="E10" s="105">
        <v>1.9</v>
      </c>
      <c r="F10" s="106">
        <v>0.6</v>
      </c>
      <c r="G10" s="106">
        <v>0.4</v>
      </c>
      <c r="H10" s="105">
        <v>1</v>
      </c>
      <c r="I10" s="83">
        <v>1</v>
      </c>
      <c r="K10" s="368"/>
      <c r="L10" s="369"/>
      <c r="M10" s="369"/>
      <c r="N10" s="369"/>
      <c r="O10" s="369"/>
      <c r="P10" s="369"/>
      <c r="Q10" s="369"/>
      <c r="R10" s="370"/>
    </row>
    <row r="11" spans="1:18" ht="15.5" customHeight="1" thickBot="1" x14ac:dyDescent="0.4">
      <c r="A11" s="381" t="s">
        <v>45</v>
      </c>
      <c r="B11" s="380" t="s">
        <v>75</v>
      </c>
      <c r="C11" s="28">
        <v>72</v>
      </c>
      <c r="D11" s="43" t="s">
        <v>7</v>
      </c>
      <c r="E11" s="99">
        <v>1.1000000000000001</v>
      </c>
      <c r="F11" s="100">
        <v>0.5</v>
      </c>
      <c r="G11" s="100">
        <v>0.5</v>
      </c>
      <c r="H11" s="99">
        <v>1</v>
      </c>
      <c r="I11" s="81">
        <v>1</v>
      </c>
    </row>
    <row r="12" spans="1:18" ht="16" thickBot="1" x14ac:dyDescent="0.4">
      <c r="A12" s="382"/>
      <c r="B12" s="358"/>
      <c r="C12" s="36">
        <v>76</v>
      </c>
      <c r="D12" s="44" t="s">
        <v>8</v>
      </c>
      <c r="E12" s="105">
        <v>1.1000000000000001</v>
      </c>
      <c r="F12" s="106">
        <v>0.5</v>
      </c>
      <c r="G12" s="106">
        <v>0.5</v>
      </c>
      <c r="H12" s="105">
        <v>1</v>
      </c>
      <c r="I12" s="83">
        <v>1</v>
      </c>
      <c r="K12" s="362" t="s">
        <v>410</v>
      </c>
      <c r="L12" s="363"/>
      <c r="M12" s="363"/>
      <c r="N12" s="363"/>
      <c r="O12" s="363"/>
      <c r="P12" s="363"/>
      <c r="Q12" s="363"/>
      <c r="R12" s="364"/>
    </row>
    <row r="13" spans="1:18" x14ac:dyDescent="0.35">
      <c r="A13" s="382"/>
      <c r="B13" s="378" t="s">
        <v>76</v>
      </c>
      <c r="C13" s="28">
        <v>72</v>
      </c>
      <c r="D13" s="43" t="s">
        <v>50</v>
      </c>
      <c r="E13" s="30"/>
      <c r="F13" s="31"/>
      <c r="G13" s="30"/>
      <c r="H13" s="31"/>
      <c r="I13" s="30"/>
      <c r="K13" s="365"/>
      <c r="L13" s="366"/>
      <c r="M13" s="366"/>
      <c r="N13" s="366"/>
      <c r="O13" s="366"/>
      <c r="P13" s="366"/>
      <c r="Q13" s="366"/>
      <c r="R13" s="367"/>
    </row>
    <row r="14" spans="1:18" x14ac:dyDescent="0.35">
      <c r="A14" s="382"/>
      <c r="B14" s="390"/>
      <c r="C14" s="32">
        <v>61</v>
      </c>
      <c r="D14" s="45" t="s">
        <v>51</v>
      </c>
      <c r="E14" s="34"/>
      <c r="F14" s="35"/>
      <c r="G14" s="34"/>
      <c r="H14" s="35"/>
      <c r="I14" s="34"/>
      <c r="K14" s="365"/>
      <c r="L14" s="366"/>
      <c r="M14" s="366"/>
      <c r="N14" s="366"/>
      <c r="O14" s="366"/>
      <c r="P14" s="366"/>
      <c r="Q14" s="366"/>
      <c r="R14" s="367"/>
    </row>
    <row r="15" spans="1:18" ht="16" thickBot="1" x14ac:dyDescent="0.4">
      <c r="A15" s="382"/>
      <c r="B15" s="390"/>
      <c r="C15" s="32">
        <v>63</v>
      </c>
      <c r="D15" s="45" t="s">
        <v>144</v>
      </c>
      <c r="E15" s="34"/>
      <c r="F15" s="35"/>
      <c r="G15" s="34"/>
      <c r="H15" s="35"/>
      <c r="I15" s="34"/>
      <c r="K15" s="368"/>
      <c r="L15" s="369"/>
      <c r="M15" s="369"/>
      <c r="N15" s="369"/>
      <c r="O15" s="369"/>
      <c r="P15" s="369"/>
      <c r="Q15" s="369"/>
      <c r="R15" s="370"/>
    </row>
    <row r="16" spans="1:18" ht="16" thickBot="1" x14ac:dyDescent="0.4">
      <c r="A16" s="382"/>
      <c r="B16" s="390"/>
      <c r="C16" s="32">
        <v>61</v>
      </c>
      <c r="D16" s="45" t="s">
        <v>52</v>
      </c>
      <c r="E16" s="34"/>
      <c r="F16" s="35"/>
      <c r="G16" s="34"/>
      <c r="H16" s="35"/>
      <c r="I16" s="34"/>
    </row>
    <row r="17" spans="1:18" x14ac:dyDescent="0.35">
      <c r="A17" s="382"/>
      <c r="B17" s="390"/>
      <c r="C17" s="32"/>
      <c r="D17" s="45" t="s">
        <v>140</v>
      </c>
      <c r="E17" s="34"/>
      <c r="F17" s="35"/>
      <c r="G17" s="34"/>
      <c r="H17" s="35"/>
      <c r="I17" s="34"/>
      <c r="K17" s="362" t="s">
        <v>411</v>
      </c>
      <c r="L17" s="363"/>
      <c r="M17" s="363"/>
      <c r="N17" s="363"/>
      <c r="O17" s="363"/>
      <c r="P17" s="363"/>
      <c r="Q17" s="363"/>
      <c r="R17" s="364"/>
    </row>
    <row r="18" spans="1:18" x14ac:dyDescent="0.35">
      <c r="A18" s="382"/>
      <c r="B18" s="390"/>
      <c r="C18" s="32">
        <v>76</v>
      </c>
      <c r="D18" s="45" t="s">
        <v>8</v>
      </c>
      <c r="E18" s="34"/>
      <c r="F18" s="35"/>
      <c r="G18" s="34"/>
      <c r="H18" s="35"/>
      <c r="I18" s="34"/>
      <c r="K18" s="365"/>
      <c r="L18" s="366"/>
      <c r="M18" s="366"/>
      <c r="N18" s="366"/>
      <c r="O18" s="366"/>
      <c r="P18" s="366"/>
      <c r="Q18" s="366"/>
      <c r="R18" s="367"/>
    </row>
    <row r="19" spans="1:18" x14ac:dyDescent="0.35">
      <c r="A19" s="382"/>
      <c r="B19" s="390"/>
      <c r="C19" s="32"/>
      <c r="D19" s="45" t="s">
        <v>53</v>
      </c>
      <c r="E19" s="34"/>
      <c r="F19" s="35"/>
      <c r="G19" s="34"/>
      <c r="H19" s="35"/>
      <c r="I19" s="34"/>
      <c r="K19" s="365"/>
      <c r="L19" s="366"/>
      <c r="M19" s="366"/>
      <c r="N19" s="366"/>
      <c r="O19" s="366"/>
      <c r="P19" s="366"/>
      <c r="Q19" s="366"/>
      <c r="R19" s="367"/>
    </row>
    <row r="20" spans="1:18" ht="16" thickBot="1" x14ac:dyDescent="0.4">
      <c r="A20" s="382"/>
      <c r="B20" s="390"/>
      <c r="C20" s="32"/>
      <c r="D20" s="45" t="s">
        <v>54</v>
      </c>
      <c r="E20" s="34"/>
      <c r="F20" s="35"/>
      <c r="G20" s="34"/>
      <c r="H20" s="35"/>
      <c r="I20" s="34"/>
      <c r="K20" s="368"/>
      <c r="L20" s="369"/>
      <c r="M20" s="369"/>
      <c r="N20" s="369"/>
      <c r="O20" s="369"/>
      <c r="P20" s="369"/>
      <c r="Q20" s="369"/>
      <c r="R20" s="370"/>
    </row>
    <row r="21" spans="1:18" ht="16" thickBot="1" x14ac:dyDescent="0.4">
      <c r="A21" s="382"/>
      <c r="B21" s="379"/>
      <c r="C21" s="36"/>
      <c r="D21" s="44" t="s">
        <v>56</v>
      </c>
      <c r="E21" s="34"/>
      <c r="F21" s="35"/>
      <c r="G21" s="34"/>
      <c r="H21" s="35"/>
      <c r="I21" s="34"/>
    </row>
    <row r="22" spans="1:18" ht="16" customHeight="1" thickBot="1" x14ac:dyDescent="0.4">
      <c r="A22" s="381" t="s">
        <v>143</v>
      </c>
      <c r="B22" s="46" t="s">
        <v>9</v>
      </c>
      <c r="C22" s="47">
        <v>49</v>
      </c>
      <c r="D22" s="48" t="s">
        <v>9</v>
      </c>
      <c r="E22" s="107">
        <v>1.4</v>
      </c>
      <c r="F22" s="108">
        <v>1</v>
      </c>
      <c r="G22" s="108">
        <v>0</v>
      </c>
      <c r="H22" s="107">
        <v>1</v>
      </c>
      <c r="I22" s="109">
        <v>1</v>
      </c>
      <c r="K22" s="362" t="s">
        <v>413</v>
      </c>
      <c r="L22" s="363"/>
      <c r="M22" s="363"/>
      <c r="N22" s="363"/>
      <c r="O22" s="363"/>
      <c r="P22" s="363"/>
      <c r="Q22" s="363"/>
      <c r="R22" s="364"/>
    </row>
    <row r="23" spans="1:18" ht="15.5" customHeight="1" x14ac:dyDescent="0.35">
      <c r="A23" s="382"/>
      <c r="B23" s="384" t="s">
        <v>67</v>
      </c>
      <c r="C23" s="28">
        <v>29</v>
      </c>
      <c r="D23" s="43" t="s">
        <v>10</v>
      </c>
      <c r="E23" s="99">
        <v>1.4</v>
      </c>
      <c r="F23" s="100">
        <v>1</v>
      </c>
      <c r="G23" s="100">
        <v>0</v>
      </c>
      <c r="H23" s="99">
        <v>1</v>
      </c>
      <c r="I23" s="81">
        <v>1</v>
      </c>
      <c r="K23" s="365"/>
      <c r="L23" s="366"/>
      <c r="M23" s="366"/>
      <c r="N23" s="366"/>
      <c r="O23" s="366"/>
      <c r="P23" s="366"/>
      <c r="Q23" s="366"/>
      <c r="R23" s="367"/>
    </row>
    <row r="24" spans="1:18" ht="16" customHeight="1" thickBot="1" x14ac:dyDescent="0.4">
      <c r="A24" s="382"/>
      <c r="B24" s="386"/>
      <c r="C24" s="36">
        <v>29</v>
      </c>
      <c r="D24" s="44" t="s">
        <v>11</v>
      </c>
      <c r="E24" s="105">
        <v>1.4</v>
      </c>
      <c r="F24" s="106">
        <v>1</v>
      </c>
      <c r="G24" s="106">
        <v>0</v>
      </c>
      <c r="H24" s="105">
        <v>1</v>
      </c>
      <c r="I24" s="83">
        <v>1</v>
      </c>
      <c r="K24" s="365"/>
      <c r="L24" s="366"/>
      <c r="M24" s="366"/>
      <c r="N24" s="366"/>
      <c r="O24" s="366"/>
      <c r="P24" s="366"/>
      <c r="Q24" s="366"/>
      <c r="R24" s="367"/>
    </row>
    <row r="25" spans="1:18" ht="15.5" customHeight="1" x14ac:dyDescent="0.35">
      <c r="A25" s="382"/>
      <c r="B25" s="384" t="s">
        <v>97</v>
      </c>
      <c r="C25" s="51">
        <v>28</v>
      </c>
      <c r="D25" s="52" t="s">
        <v>12</v>
      </c>
      <c r="E25" s="110">
        <v>1</v>
      </c>
      <c r="F25" s="111">
        <v>1</v>
      </c>
      <c r="G25" s="111">
        <v>0</v>
      </c>
      <c r="H25" s="110">
        <v>1</v>
      </c>
      <c r="I25" s="88">
        <v>1</v>
      </c>
      <c r="K25" s="365"/>
      <c r="L25" s="366"/>
      <c r="M25" s="366"/>
      <c r="N25" s="366"/>
      <c r="O25" s="366"/>
      <c r="P25" s="366"/>
      <c r="Q25" s="366"/>
      <c r="R25" s="367"/>
    </row>
    <row r="26" spans="1:18" ht="16" thickBot="1" x14ac:dyDescent="0.4">
      <c r="A26" s="382"/>
      <c r="B26" s="386"/>
      <c r="C26" s="55">
        <v>28</v>
      </c>
      <c r="D26" s="56" t="s">
        <v>13</v>
      </c>
      <c r="E26" s="103">
        <v>1</v>
      </c>
      <c r="F26" s="104">
        <v>0.5</v>
      </c>
      <c r="G26" s="104">
        <v>0.5</v>
      </c>
      <c r="H26" s="103">
        <v>1</v>
      </c>
      <c r="I26" s="89">
        <v>1</v>
      </c>
      <c r="K26" s="368"/>
      <c r="L26" s="369"/>
      <c r="M26" s="369"/>
      <c r="N26" s="369"/>
      <c r="O26" s="369"/>
      <c r="P26" s="369"/>
      <c r="Q26" s="369"/>
      <c r="R26" s="370"/>
    </row>
    <row r="27" spans="1:18" ht="16" thickBot="1" x14ac:dyDescent="0.4">
      <c r="A27" s="382"/>
      <c r="B27" s="57" t="s">
        <v>46</v>
      </c>
      <c r="C27" s="58">
        <v>21</v>
      </c>
      <c r="D27" s="59" t="s">
        <v>66</v>
      </c>
      <c r="E27" s="112">
        <v>1.4</v>
      </c>
      <c r="F27" s="113">
        <v>0.5</v>
      </c>
      <c r="G27" s="113">
        <v>0.5</v>
      </c>
      <c r="H27" s="112">
        <v>1</v>
      </c>
      <c r="I27" s="91">
        <v>1</v>
      </c>
    </row>
    <row r="28" spans="1:18" ht="15.5" customHeight="1" x14ac:dyDescent="0.35">
      <c r="A28" s="382"/>
      <c r="B28" s="384" t="s">
        <v>68</v>
      </c>
      <c r="C28" s="51">
        <v>30</v>
      </c>
      <c r="D28" s="52" t="s">
        <v>14</v>
      </c>
      <c r="E28" s="110">
        <v>1.4</v>
      </c>
      <c r="F28" s="111">
        <v>0.5</v>
      </c>
      <c r="G28" s="111">
        <v>0.5</v>
      </c>
      <c r="H28" s="110">
        <v>1</v>
      </c>
      <c r="I28" s="88">
        <v>1</v>
      </c>
      <c r="K28" s="362" t="s">
        <v>414</v>
      </c>
      <c r="L28" s="363"/>
      <c r="M28" s="363"/>
      <c r="N28" s="363"/>
      <c r="O28" s="363"/>
      <c r="P28" s="363"/>
      <c r="Q28" s="363"/>
      <c r="R28" s="364"/>
    </row>
    <row r="29" spans="1:18" ht="16" customHeight="1" thickBot="1" x14ac:dyDescent="0.4">
      <c r="A29" s="382"/>
      <c r="B29" s="386"/>
      <c r="C29" s="55">
        <v>30</v>
      </c>
      <c r="D29" s="56" t="s">
        <v>15</v>
      </c>
      <c r="E29" s="103">
        <v>1.4</v>
      </c>
      <c r="F29" s="104">
        <v>0.5</v>
      </c>
      <c r="G29" s="104">
        <v>0.5</v>
      </c>
      <c r="H29" s="103">
        <v>1</v>
      </c>
      <c r="I29" s="89">
        <v>1</v>
      </c>
      <c r="K29" s="365"/>
      <c r="L29" s="366"/>
      <c r="M29" s="366"/>
      <c r="N29" s="366"/>
      <c r="O29" s="366"/>
      <c r="P29" s="366"/>
      <c r="Q29" s="366"/>
      <c r="R29" s="367"/>
    </row>
    <row r="30" spans="1:18" ht="16" customHeight="1" thickBot="1" x14ac:dyDescent="0.4">
      <c r="A30" s="382"/>
      <c r="B30" s="57" t="s">
        <v>69</v>
      </c>
      <c r="C30" s="58">
        <v>26</v>
      </c>
      <c r="D30" s="59" t="s">
        <v>16</v>
      </c>
      <c r="E30" s="112">
        <v>1.4</v>
      </c>
      <c r="F30" s="113">
        <v>1</v>
      </c>
      <c r="G30" s="113">
        <v>0</v>
      </c>
      <c r="H30" s="112">
        <v>1</v>
      </c>
      <c r="I30" s="91">
        <v>1</v>
      </c>
      <c r="K30" s="365"/>
      <c r="L30" s="366"/>
      <c r="M30" s="366"/>
      <c r="N30" s="366"/>
      <c r="O30" s="366"/>
      <c r="P30" s="366"/>
      <c r="Q30" s="366"/>
      <c r="R30" s="367"/>
    </row>
    <row r="31" spans="1:18" ht="16" customHeight="1" thickBot="1" x14ac:dyDescent="0.4">
      <c r="A31" s="382"/>
      <c r="B31" s="62" t="s">
        <v>70</v>
      </c>
      <c r="C31" s="63">
        <v>27</v>
      </c>
      <c r="D31" s="64" t="s">
        <v>17</v>
      </c>
      <c r="E31" s="114">
        <v>1.4</v>
      </c>
      <c r="F31" s="115">
        <v>0.5</v>
      </c>
      <c r="G31" s="115">
        <v>0.5</v>
      </c>
      <c r="H31" s="114">
        <v>1</v>
      </c>
      <c r="I31" s="93">
        <v>1</v>
      </c>
      <c r="K31" s="365"/>
      <c r="L31" s="366"/>
      <c r="M31" s="366"/>
      <c r="N31" s="366"/>
      <c r="O31" s="366"/>
      <c r="P31" s="366"/>
      <c r="Q31" s="366"/>
      <c r="R31" s="367"/>
    </row>
    <row r="32" spans="1:18" ht="16" thickBot="1" x14ac:dyDescent="0.4">
      <c r="A32" s="382"/>
      <c r="B32" s="57" t="s">
        <v>71</v>
      </c>
      <c r="C32" s="58">
        <v>25</v>
      </c>
      <c r="D32" s="59" t="s">
        <v>92</v>
      </c>
      <c r="E32" s="112">
        <v>1.4</v>
      </c>
      <c r="F32" s="113">
        <v>1</v>
      </c>
      <c r="G32" s="113">
        <v>0</v>
      </c>
      <c r="H32" s="112">
        <v>1</v>
      </c>
      <c r="I32" s="91">
        <v>1</v>
      </c>
      <c r="K32" s="368"/>
      <c r="L32" s="369"/>
      <c r="M32" s="369"/>
      <c r="N32" s="369"/>
      <c r="O32" s="369"/>
      <c r="P32" s="369"/>
      <c r="Q32" s="369"/>
      <c r="R32" s="370"/>
    </row>
    <row r="33" spans="1:9" ht="16" thickBot="1" x14ac:dyDescent="0.4">
      <c r="A33" s="382"/>
      <c r="B33" s="62" t="s">
        <v>72</v>
      </c>
      <c r="C33" s="63">
        <v>22</v>
      </c>
      <c r="D33" s="64" t="s">
        <v>18</v>
      </c>
      <c r="E33" s="114">
        <v>1.4</v>
      </c>
      <c r="F33" s="115">
        <v>1</v>
      </c>
      <c r="G33" s="115">
        <v>0</v>
      </c>
      <c r="H33" s="114">
        <v>1</v>
      </c>
      <c r="I33" s="93">
        <v>1</v>
      </c>
    </row>
    <row r="34" spans="1:9" x14ac:dyDescent="0.35">
      <c r="A34" s="382"/>
      <c r="B34" s="384" t="s">
        <v>73</v>
      </c>
      <c r="C34" s="28">
        <v>34</v>
      </c>
      <c r="D34" s="43" t="s">
        <v>141</v>
      </c>
      <c r="E34" s="99">
        <v>1.4</v>
      </c>
      <c r="F34" s="100">
        <v>1</v>
      </c>
      <c r="G34" s="100">
        <v>0</v>
      </c>
      <c r="H34" s="99">
        <v>1</v>
      </c>
      <c r="I34" s="81">
        <v>1</v>
      </c>
    </row>
    <row r="35" spans="1:9" x14ac:dyDescent="0.35">
      <c r="A35" s="382"/>
      <c r="B35" s="385"/>
      <c r="C35" s="32">
        <v>34</v>
      </c>
      <c r="D35" s="45" t="s">
        <v>19</v>
      </c>
      <c r="E35" s="101">
        <v>1.4</v>
      </c>
      <c r="F35" s="102">
        <v>1</v>
      </c>
      <c r="G35" s="102">
        <v>0</v>
      </c>
      <c r="H35" s="101">
        <v>1</v>
      </c>
      <c r="I35" s="87">
        <v>1</v>
      </c>
    </row>
    <row r="36" spans="1:9" x14ac:dyDescent="0.35">
      <c r="A36" s="382"/>
      <c r="B36" s="385"/>
      <c r="C36" s="32">
        <v>34</v>
      </c>
      <c r="D36" s="45" t="s">
        <v>20</v>
      </c>
      <c r="E36" s="101">
        <v>1.4</v>
      </c>
      <c r="F36" s="102">
        <v>1</v>
      </c>
      <c r="G36" s="102">
        <v>0</v>
      </c>
      <c r="H36" s="101">
        <v>1</v>
      </c>
      <c r="I36" s="87">
        <v>1</v>
      </c>
    </row>
    <row r="37" spans="1:9" x14ac:dyDescent="0.35">
      <c r="A37" s="382"/>
      <c r="B37" s="385"/>
      <c r="C37" s="32">
        <v>34</v>
      </c>
      <c r="D37" s="45" t="s">
        <v>21</v>
      </c>
      <c r="E37" s="101">
        <v>1.4</v>
      </c>
      <c r="F37" s="102">
        <v>1</v>
      </c>
      <c r="G37" s="102">
        <v>0</v>
      </c>
      <c r="H37" s="101">
        <v>1</v>
      </c>
      <c r="I37" s="87">
        <v>1</v>
      </c>
    </row>
    <row r="38" spans="1:9" x14ac:dyDescent="0.35">
      <c r="A38" s="382"/>
      <c r="B38" s="385"/>
      <c r="C38" s="32">
        <v>34</v>
      </c>
      <c r="D38" s="45" t="s">
        <v>22</v>
      </c>
      <c r="E38" s="101">
        <v>1.4</v>
      </c>
      <c r="F38" s="102">
        <v>1</v>
      </c>
      <c r="G38" s="102">
        <v>0</v>
      </c>
      <c r="H38" s="101">
        <v>1</v>
      </c>
      <c r="I38" s="87">
        <v>1</v>
      </c>
    </row>
    <row r="39" spans="1:9" x14ac:dyDescent="0.35">
      <c r="A39" s="382"/>
      <c r="B39" s="385"/>
      <c r="C39" s="32">
        <v>34</v>
      </c>
      <c r="D39" s="45" t="s">
        <v>142</v>
      </c>
      <c r="E39" s="101">
        <v>1.4</v>
      </c>
      <c r="F39" s="102">
        <v>1</v>
      </c>
      <c r="G39" s="102">
        <v>0</v>
      </c>
      <c r="H39" s="101">
        <v>1</v>
      </c>
      <c r="I39" s="87">
        <v>1</v>
      </c>
    </row>
    <row r="40" spans="1:9" x14ac:dyDescent="0.35">
      <c r="A40" s="382"/>
      <c r="B40" s="385"/>
      <c r="C40" s="32">
        <v>34</v>
      </c>
      <c r="D40" s="45" t="s">
        <v>23</v>
      </c>
      <c r="E40" s="101">
        <v>1.4</v>
      </c>
      <c r="F40" s="102">
        <v>1</v>
      </c>
      <c r="G40" s="102">
        <v>0</v>
      </c>
      <c r="H40" s="101">
        <v>1</v>
      </c>
      <c r="I40" s="87">
        <v>1</v>
      </c>
    </row>
    <row r="41" spans="1:9" x14ac:dyDescent="0.35">
      <c r="A41" s="382"/>
      <c r="B41" s="385"/>
      <c r="C41" s="32">
        <v>34</v>
      </c>
      <c r="D41" s="45" t="s">
        <v>24</v>
      </c>
      <c r="E41" s="101">
        <v>1.4</v>
      </c>
      <c r="F41" s="102">
        <v>1</v>
      </c>
      <c r="G41" s="102">
        <v>0</v>
      </c>
      <c r="H41" s="101">
        <v>1</v>
      </c>
      <c r="I41" s="87">
        <v>1</v>
      </c>
    </row>
    <row r="42" spans="1:9" x14ac:dyDescent="0.35">
      <c r="A42" s="382"/>
      <c r="B42" s="385"/>
      <c r="C42" s="32">
        <v>34</v>
      </c>
      <c r="D42" s="45" t="s">
        <v>25</v>
      </c>
      <c r="E42" s="101">
        <v>1.4</v>
      </c>
      <c r="F42" s="102">
        <v>1</v>
      </c>
      <c r="G42" s="102">
        <v>0</v>
      </c>
      <c r="H42" s="101">
        <v>1</v>
      </c>
      <c r="I42" s="87">
        <v>1</v>
      </c>
    </row>
    <row r="43" spans="1:9" ht="16" thickBot="1" x14ac:dyDescent="0.4">
      <c r="A43" s="382"/>
      <c r="B43" s="386"/>
      <c r="C43" s="36">
        <v>34</v>
      </c>
      <c r="D43" s="44" t="s">
        <v>26</v>
      </c>
      <c r="E43" s="105">
        <v>1.4</v>
      </c>
      <c r="F43" s="106">
        <v>1</v>
      </c>
      <c r="G43" s="106">
        <v>0</v>
      </c>
      <c r="H43" s="105">
        <v>1</v>
      </c>
      <c r="I43" s="83">
        <v>1</v>
      </c>
    </row>
    <row r="44" spans="1:9" x14ac:dyDescent="0.35">
      <c r="A44" s="382"/>
      <c r="B44" s="384" t="s">
        <v>74</v>
      </c>
      <c r="C44" s="51">
        <v>23</v>
      </c>
      <c r="D44" s="52" t="s">
        <v>29</v>
      </c>
      <c r="E44" s="110">
        <v>1.4</v>
      </c>
      <c r="F44" s="111">
        <v>1</v>
      </c>
      <c r="G44" s="111">
        <v>0</v>
      </c>
      <c r="H44" s="110">
        <v>1</v>
      </c>
      <c r="I44" s="88">
        <v>1</v>
      </c>
    </row>
    <row r="45" spans="1:9" x14ac:dyDescent="0.35">
      <c r="A45" s="382"/>
      <c r="B45" s="385"/>
      <c r="C45" s="32">
        <v>23</v>
      </c>
      <c r="D45" s="45" t="s">
        <v>30</v>
      </c>
      <c r="E45" s="101">
        <v>1.4</v>
      </c>
      <c r="F45" s="102">
        <v>1</v>
      </c>
      <c r="G45" s="102">
        <v>0</v>
      </c>
      <c r="H45" s="101">
        <v>1</v>
      </c>
      <c r="I45" s="87">
        <v>1</v>
      </c>
    </row>
    <row r="46" spans="1:9" x14ac:dyDescent="0.35">
      <c r="A46" s="382"/>
      <c r="B46" s="385"/>
      <c r="C46" s="32">
        <v>23</v>
      </c>
      <c r="D46" s="45" t="s">
        <v>31</v>
      </c>
      <c r="E46" s="101">
        <v>1.4</v>
      </c>
      <c r="F46" s="102">
        <v>1</v>
      </c>
      <c r="G46" s="102">
        <v>0</v>
      </c>
      <c r="H46" s="101">
        <v>1</v>
      </c>
      <c r="I46" s="87">
        <v>1</v>
      </c>
    </row>
    <row r="47" spans="1:9" x14ac:dyDescent="0.35">
      <c r="A47" s="382"/>
      <c r="B47" s="385"/>
      <c r="C47" s="32">
        <v>23</v>
      </c>
      <c r="D47" s="45" t="s">
        <v>32</v>
      </c>
      <c r="E47" s="101">
        <v>1.4</v>
      </c>
      <c r="F47" s="102">
        <v>1</v>
      </c>
      <c r="G47" s="102">
        <v>0</v>
      </c>
      <c r="H47" s="101">
        <v>1</v>
      </c>
      <c r="I47" s="87">
        <v>1</v>
      </c>
    </row>
    <row r="48" spans="1:9" x14ac:dyDescent="0.35">
      <c r="A48" s="382"/>
      <c r="B48" s="385"/>
      <c r="C48" s="32">
        <v>23</v>
      </c>
      <c r="D48" s="45" t="s">
        <v>33</v>
      </c>
      <c r="E48" s="101">
        <v>1.4</v>
      </c>
      <c r="F48" s="102">
        <v>1</v>
      </c>
      <c r="G48" s="102">
        <v>0</v>
      </c>
      <c r="H48" s="101">
        <v>1</v>
      </c>
      <c r="I48" s="87">
        <v>1</v>
      </c>
    </row>
    <row r="49" spans="1:9" x14ac:dyDescent="0.35">
      <c r="A49" s="382"/>
      <c r="B49" s="385"/>
      <c r="C49" s="32">
        <v>23</v>
      </c>
      <c r="D49" s="45" t="s">
        <v>34</v>
      </c>
      <c r="E49" s="101">
        <v>1.4</v>
      </c>
      <c r="F49" s="102">
        <v>1</v>
      </c>
      <c r="G49" s="102">
        <v>0</v>
      </c>
      <c r="H49" s="101">
        <v>1</v>
      </c>
      <c r="I49" s="87">
        <v>1</v>
      </c>
    </row>
    <row r="50" spans="1:9" ht="16" thickBot="1" x14ac:dyDescent="0.4">
      <c r="A50" s="382"/>
      <c r="B50" s="386"/>
      <c r="C50" s="55">
        <v>23</v>
      </c>
      <c r="D50" s="56" t="s">
        <v>35</v>
      </c>
      <c r="E50" s="103">
        <v>1.4</v>
      </c>
      <c r="F50" s="104">
        <v>1</v>
      </c>
      <c r="G50" s="104">
        <v>0</v>
      </c>
      <c r="H50" s="103">
        <v>1</v>
      </c>
      <c r="I50" s="89">
        <v>1</v>
      </c>
    </row>
    <row r="51" spans="1:9" x14ac:dyDescent="0.35">
      <c r="A51" s="382"/>
      <c r="B51" s="378" t="s">
        <v>77</v>
      </c>
      <c r="C51" s="28">
        <v>24</v>
      </c>
      <c r="D51" s="43" t="s">
        <v>36</v>
      </c>
      <c r="E51" s="99">
        <v>1.4</v>
      </c>
      <c r="F51" s="100">
        <v>1</v>
      </c>
      <c r="G51" s="100">
        <v>0</v>
      </c>
      <c r="H51" s="99">
        <v>1</v>
      </c>
      <c r="I51" s="81">
        <v>1</v>
      </c>
    </row>
    <row r="52" spans="1:9" ht="16" thickBot="1" x14ac:dyDescent="0.4">
      <c r="A52" s="382"/>
      <c r="B52" s="379"/>
      <c r="C52" s="36">
        <v>24</v>
      </c>
      <c r="D52" s="44" t="s">
        <v>37</v>
      </c>
      <c r="E52" s="105">
        <v>1.4</v>
      </c>
      <c r="F52" s="106">
        <v>1</v>
      </c>
      <c r="G52" s="106">
        <v>0</v>
      </c>
      <c r="H52" s="105">
        <v>1</v>
      </c>
      <c r="I52" s="83">
        <v>1</v>
      </c>
    </row>
    <row r="53" spans="1:9" x14ac:dyDescent="0.35">
      <c r="A53" s="382"/>
      <c r="B53" s="384" t="s">
        <v>78</v>
      </c>
      <c r="C53" s="67">
        <v>24</v>
      </c>
      <c r="D53" s="52" t="s">
        <v>57</v>
      </c>
      <c r="E53" s="110"/>
      <c r="F53" s="111"/>
      <c r="G53" s="111"/>
      <c r="H53" s="110"/>
      <c r="I53" s="88"/>
    </row>
    <row r="54" spans="1:9" x14ac:dyDescent="0.35">
      <c r="A54" s="382"/>
      <c r="B54" s="385"/>
      <c r="C54" s="22">
        <v>24</v>
      </c>
      <c r="D54" s="45" t="s">
        <v>58</v>
      </c>
      <c r="E54" s="101"/>
      <c r="F54" s="102"/>
      <c r="G54" s="102"/>
      <c r="H54" s="101"/>
      <c r="I54" s="87"/>
    </row>
    <row r="55" spans="1:9" x14ac:dyDescent="0.35">
      <c r="A55" s="382"/>
      <c r="B55" s="385"/>
      <c r="C55" s="22">
        <v>24</v>
      </c>
      <c r="D55" s="45" t="s">
        <v>59</v>
      </c>
      <c r="E55" s="101"/>
      <c r="F55" s="102"/>
      <c r="G55" s="102"/>
      <c r="H55" s="101"/>
      <c r="I55" s="87"/>
    </row>
    <row r="56" spans="1:9" x14ac:dyDescent="0.35">
      <c r="A56" s="382"/>
      <c r="B56" s="385"/>
      <c r="C56" s="22">
        <v>24</v>
      </c>
      <c r="D56" s="45" t="s">
        <v>60</v>
      </c>
      <c r="E56" s="101"/>
      <c r="F56" s="102"/>
      <c r="G56" s="102"/>
      <c r="H56" s="101"/>
      <c r="I56" s="87"/>
    </row>
    <row r="57" spans="1:9" x14ac:dyDescent="0.35">
      <c r="A57" s="382"/>
      <c r="B57" s="385"/>
      <c r="C57" s="22">
        <v>24</v>
      </c>
      <c r="D57" s="45" t="s">
        <v>61</v>
      </c>
      <c r="E57" s="101"/>
      <c r="F57" s="102"/>
      <c r="G57" s="102"/>
      <c r="H57" s="101"/>
      <c r="I57" s="87"/>
    </row>
    <row r="58" spans="1:9" x14ac:dyDescent="0.35">
      <c r="A58" s="382"/>
      <c r="B58" s="385"/>
      <c r="C58" s="22">
        <v>24</v>
      </c>
      <c r="D58" s="45" t="s">
        <v>62</v>
      </c>
      <c r="E58" s="101"/>
      <c r="F58" s="102"/>
      <c r="G58" s="102"/>
      <c r="H58" s="101"/>
      <c r="I58" s="87"/>
    </row>
    <row r="59" spans="1:9" ht="16" thickBot="1" x14ac:dyDescent="0.4">
      <c r="A59" s="383"/>
      <c r="B59" s="386"/>
      <c r="C59" s="68">
        <v>24</v>
      </c>
      <c r="D59" s="56" t="s">
        <v>63</v>
      </c>
      <c r="E59" s="103"/>
      <c r="F59" s="104"/>
      <c r="G59" s="104"/>
      <c r="H59" s="103"/>
      <c r="I59" s="89"/>
    </row>
    <row r="60" spans="1:9" ht="16" customHeight="1" thickBot="1" x14ac:dyDescent="0.4">
      <c r="A60" s="375" t="s">
        <v>49</v>
      </c>
      <c r="B60" s="69" t="s">
        <v>79</v>
      </c>
      <c r="C60" s="58">
        <v>25</v>
      </c>
      <c r="D60" s="59" t="s">
        <v>38</v>
      </c>
      <c r="E60" s="112">
        <v>1.4</v>
      </c>
      <c r="F60" s="113">
        <v>1</v>
      </c>
      <c r="G60" s="113">
        <v>0</v>
      </c>
      <c r="H60" s="112">
        <v>1</v>
      </c>
      <c r="I60" s="91">
        <v>1</v>
      </c>
    </row>
    <row r="61" spans="1:9" ht="16" thickBot="1" x14ac:dyDescent="0.4">
      <c r="A61" s="376"/>
      <c r="B61" s="70" t="s">
        <v>80</v>
      </c>
      <c r="C61" s="63">
        <v>25</v>
      </c>
      <c r="D61" s="64" t="s">
        <v>96</v>
      </c>
      <c r="E61" s="114">
        <v>1.4</v>
      </c>
      <c r="F61" s="115">
        <v>1</v>
      </c>
      <c r="G61" s="115">
        <v>0</v>
      </c>
      <c r="H61" s="114">
        <v>1</v>
      </c>
      <c r="I61" s="93">
        <v>1</v>
      </c>
    </row>
    <row r="62" spans="1:9" ht="16" thickBot="1" x14ac:dyDescent="0.4">
      <c r="A62" s="376"/>
      <c r="B62" s="69" t="s">
        <v>81</v>
      </c>
      <c r="C62" s="58">
        <v>25</v>
      </c>
      <c r="D62" s="59" t="s">
        <v>39</v>
      </c>
      <c r="E62" s="112">
        <v>1.4</v>
      </c>
      <c r="F62" s="113">
        <v>1</v>
      </c>
      <c r="G62" s="113">
        <v>0</v>
      </c>
      <c r="H62" s="112">
        <v>1</v>
      </c>
      <c r="I62" s="91">
        <v>1</v>
      </c>
    </row>
    <row r="63" spans="1:9" ht="16" customHeight="1" thickBot="1" x14ac:dyDescent="0.4">
      <c r="A63" s="376"/>
      <c r="B63" s="70" t="s">
        <v>82</v>
      </c>
      <c r="C63" s="71">
        <v>25</v>
      </c>
      <c r="D63" s="64" t="s">
        <v>40</v>
      </c>
      <c r="E63" s="114">
        <v>1.4</v>
      </c>
      <c r="F63" s="115">
        <v>1</v>
      </c>
      <c r="G63" s="115">
        <v>0</v>
      </c>
      <c r="H63" s="114">
        <v>1</v>
      </c>
      <c r="I63" s="93">
        <v>1</v>
      </c>
    </row>
    <row r="64" spans="1:9" ht="16" thickBot="1" x14ac:dyDescent="0.4">
      <c r="A64" s="376"/>
      <c r="B64" s="69" t="s">
        <v>83</v>
      </c>
      <c r="C64" s="72">
        <v>35</v>
      </c>
      <c r="D64" s="59" t="s">
        <v>48</v>
      </c>
      <c r="E64" s="112">
        <v>1.4</v>
      </c>
      <c r="F64" s="113">
        <v>1</v>
      </c>
      <c r="G64" s="113">
        <v>0</v>
      </c>
      <c r="H64" s="112">
        <v>1</v>
      </c>
      <c r="I64" s="91">
        <v>1</v>
      </c>
    </row>
    <row r="65" spans="1:59" ht="16" thickBot="1" x14ac:dyDescent="0.4">
      <c r="A65" s="376"/>
      <c r="B65" s="70" t="s">
        <v>84</v>
      </c>
      <c r="C65" s="71">
        <v>33</v>
      </c>
      <c r="D65" s="64" t="s">
        <v>41</v>
      </c>
      <c r="E65" s="114">
        <v>1.4</v>
      </c>
      <c r="F65" s="115">
        <v>1</v>
      </c>
      <c r="G65" s="115">
        <v>0</v>
      </c>
      <c r="H65" s="114">
        <v>1</v>
      </c>
      <c r="I65" s="93">
        <v>1</v>
      </c>
    </row>
    <row r="66" spans="1:59" ht="16" thickBot="1" x14ac:dyDescent="0.4">
      <c r="A66" s="376"/>
      <c r="B66" s="69" t="s">
        <v>85</v>
      </c>
      <c r="C66" s="72">
        <v>38</v>
      </c>
      <c r="D66" s="59" t="s">
        <v>42</v>
      </c>
      <c r="E66" s="112">
        <v>1.4</v>
      </c>
      <c r="F66" s="113">
        <v>1</v>
      </c>
      <c r="G66" s="113">
        <v>0</v>
      </c>
      <c r="H66" s="112">
        <v>1</v>
      </c>
      <c r="I66" s="91">
        <v>1</v>
      </c>
    </row>
    <row r="67" spans="1:59" ht="16" thickBot="1" x14ac:dyDescent="0.4">
      <c r="A67" s="377"/>
      <c r="B67" s="73" t="s">
        <v>86</v>
      </c>
      <c r="C67" s="74">
        <v>25</v>
      </c>
      <c r="D67" s="75" t="s">
        <v>43</v>
      </c>
      <c r="E67" s="116">
        <v>1.4</v>
      </c>
      <c r="F67" s="117">
        <v>1</v>
      </c>
      <c r="G67" s="117">
        <v>0</v>
      </c>
      <c r="H67" s="116">
        <v>1</v>
      </c>
      <c r="I67" s="95">
        <v>1</v>
      </c>
    </row>
    <row r="68" spans="1:59" ht="16" thickBot="1" x14ac:dyDescent="0.4"/>
    <row r="69" spans="1:59" ht="30.5" thickBot="1" x14ac:dyDescent="0.4">
      <c r="E69" s="121" t="s">
        <v>99</v>
      </c>
      <c r="F69" s="121" t="s">
        <v>106</v>
      </c>
      <c r="G69" s="121" t="s">
        <v>107</v>
      </c>
      <c r="H69" s="120" t="s">
        <v>170</v>
      </c>
    </row>
    <row r="70" spans="1:59" x14ac:dyDescent="0.35">
      <c r="A70" s="391" t="s">
        <v>143</v>
      </c>
      <c r="B70" s="384" t="s">
        <v>73</v>
      </c>
      <c r="C70" s="28">
        <v>34</v>
      </c>
      <c r="D70" s="97" t="s">
        <v>27</v>
      </c>
      <c r="E70" s="122">
        <v>0</v>
      </c>
      <c r="F70" s="123">
        <v>1</v>
      </c>
      <c r="G70" s="124">
        <v>1</v>
      </c>
      <c r="H70" s="81">
        <v>1</v>
      </c>
    </row>
    <row r="71" spans="1:59" ht="16" thickBot="1" x14ac:dyDescent="0.4">
      <c r="A71" s="392"/>
      <c r="B71" s="386"/>
      <c r="C71" s="36">
        <v>34</v>
      </c>
      <c r="D71" s="98" t="s">
        <v>28</v>
      </c>
      <c r="E71" s="125">
        <v>0</v>
      </c>
      <c r="F71" s="126">
        <v>1</v>
      </c>
      <c r="G71" s="127">
        <v>1</v>
      </c>
      <c r="H71" s="83">
        <v>1</v>
      </c>
    </row>
    <row r="72" spans="1:59" ht="16" thickBot="1" x14ac:dyDescent="0.4"/>
    <row r="73" spans="1:59" ht="15.5" customHeight="1" x14ac:dyDescent="0.35">
      <c r="E73" s="362" t="s">
        <v>415</v>
      </c>
      <c r="F73" s="363"/>
      <c r="G73" s="363"/>
      <c r="H73" s="364"/>
      <c r="I73" s="152"/>
      <c r="J73" s="152"/>
      <c r="K73" s="152"/>
      <c r="L73" s="152"/>
      <c r="M73" s="152"/>
      <c r="N73" s="152"/>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row>
    <row r="74" spans="1:59" ht="15.5" customHeight="1" x14ac:dyDescent="0.35">
      <c r="E74" s="365"/>
      <c r="F74" s="366"/>
      <c r="G74" s="366"/>
      <c r="H74" s="367"/>
      <c r="I74" s="152"/>
      <c r="J74" s="152"/>
      <c r="K74" s="152"/>
      <c r="L74" s="152"/>
      <c r="M74" s="152"/>
      <c r="N74" s="152"/>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row>
    <row r="75" spans="1:59" ht="15.5" customHeight="1" x14ac:dyDescent="0.35">
      <c r="E75" s="365"/>
      <c r="F75" s="366"/>
      <c r="G75" s="366"/>
      <c r="H75" s="367"/>
      <c r="I75" s="152"/>
      <c r="J75" s="152"/>
      <c r="K75" s="152"/>
      <c r="L75" s="152"/>
      <c r="M75" s="152"/>
      <c r="N75" s="152"/>
      <c r="O75" s="171"/>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1"/>
      <c r="AZ75" s="171"/>
      <c r="BA75" s="171"/>
      <c r="BB75" s="171"/>
      <c r="BC75" s="171"/>
      <c r="BD75" s="171"/>
      <c r="BE75" s="171"/>
      <c r="BF75" s="171"/>
      <c r="BG75" s="171"/>
    </row>
    <row r="76" spans="1:59" ht="15.5" customHeight="1" x14ac:dyDescent="0.35">
      <c r="E76" s="365"/>
      <c r="F76" s="366"/>
      <c r="G76" s="366"/>
      <c r="H76" s="367"/>
      <c r="I76" s="152"/>
      <c r="J76" s="152"/>
      <c r="K76" s="152"/>
      <c r="L76" s="152"/>
      <c r="M76" s="152"/>
      <c r="N76" s="152"/>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1"/>
      <c r="AZ76" s="171"/>
      <c r="BA76" s="171"/>
      <c r="BB76" s="171"/>
      <c r="BC76" s="171"/>
      <c r="BD76" s="171"/>
      <c r="BE76" s="171"/>
      <c r="BF76" s="171"/>
      <c r="BG76" s="171"/>
    </row>
    <row r="77" spans="1:59" ht="15.5" customHeight="1" x14ac:dyDescent="0.35">
      <c r="E77" s="365"/>
      <c r="F77" s="366"/>
      <c r="G77" s="366"/>
      <c r="H77" s="367"/>
      <c r="I77" s="152"/>
      <c r="J77" s="152"/>
      <c r="K77" s="152"/>
      <c r="L77" s="152"/>
      <c r="M77" s="152"/>
      <c r="N77" s="152"/>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1"/>
      <c r="AZ77" s="171"/>
      <c r="BA77" s="171"/>
      <c r="BB77" s="171"/>
      <c r="BC77" s="171"/>
      <c r="BD77" s="171"/>
      <c r="BE77" s="171"/>
      <c r="BF77" s="171"/>
      <c r="BG77" s="171"/>
    </row>
    <row r="78" spans="1:59" ht="15.5" customHeight="1" x14ac:dyDescent="0.35">
      <c r="E78" s="365"/>
      <c r="F78" s="366"/>
      <c r="G78" s="366"/>
      <c r="H78" s="367"/>
      <c r="I78" s="152"/>
      <c r="J78" s="152"/>
      <c r="K78" s="152"/>
      <c r="L78" s="152"/>
      <c r="M78" s="152"/>
      <c r="N78" s="152"/>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1"/>
      <c r="AZ78" s="171"/>
      <c r="BA78" s="171"/>
      <c r="BB78" s="171"/>
      <c r="BC78" s="171"/>
      <c r="BD78" s="171"/>
      <c r="BE78" s="171"/>
      <c r="BF78" s="171"/>
      <c r="BG78" s="171"/>
    </row>
    <row r="79" spans="1:59" ht="15.5" customHeight="1" x14ac:dyDescent="0.35">
      <c r="E79" s="365"/>
      <c r="F79" s="366"/>
      <c r="G79" s="366"/>
      <c r="H79" s="367"/>
      <c r="I79" s="152"/>
      <c r="J79" s="152"/>
      <c r="K79" s="152"/>
      <c r="L79" s="152"/>
      <c r="M79" s="152"/>
      <c r="N79" s="152"/>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1"/>
      <c r="AZ79" s="171"/>
      <c r="BA79" s="171"/>
      <c r="BB79" s="171"/>
      <c r="BC79" s="171"/>
      <c r="BD79" s="171"/>
      <c r="BE79" s="171"/>
      <c r="BF79" s="171"/>
      <c r="BG79" s="171"/>
    </row>
    <row r="80" spans="1:59" ht="15.5" customHeight="1" x14ac:dyDescent="0.35">
      <c r="E80" s="365"/>
      <c r="F80" s="366"/>
      <c r="G80" s="366"/>
      <c r="H80" s="367"/>
      <c r="I80" s="152"/>
      <c r="J80" s="152"/>
      <c r="K80" s="152"/>
      <c r="L80" s="152"/>
      <c r="M80" s="152"/>
      <c r="N80" s="152"/>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71"/>
      <c r="BA80" s="171"/>
      <c r="BB80" s="171"/>
      <c r="BC80" s="171"/>
      <c r="BD80" s="171"/>
      <c r="BE80" s="171"/>
      <c r="BF80" s="171"/>
      <c r="BG80" s="171"/>
    </row>
    <row r="81" spans="5:59" ht="15.5" customHeight="1" x14ac:dyDescent="0.35">
      <c r="E81" s="365"/>
      <c r="F81" s="366"/>
      <c r="G81" s="366"/>
      <c r="H81" s="367"/>
      <c r="I81" s="152"/>
      <c r="J81" s="152"/>
      <c r="K81" s="152"/>
      <c r="L81" s="152"/>
      <c r="M81" s="152"/>
      <c r="N81" s="152"/>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1"/>
      <c r="AZ81" s="171"/>
      <c r="BA81" s="171"/>
      <c r="BB81" s="171"/>
      <c r="BC81" s="171"/>
      <c r="BD81" s="171"/>
      <c r="BE81" s="171"/>
      <c r="BF81" s="171"/>
      <c r="BG81" s="171"/>
    </row>
    <row r="82" spans="5:59" ht="15.5" customHeight="1" x14ac:dyDescent="0.35">
      <c r="E82" s="365"/>
      <c r="F82" s="366"/>
      <c r="G82" s="366"/>
      <c r="H82" s="367"/>
      <c r="I82" s="152"/>
      <c r="J82" s="152"/>
      <c r="K82" s="152"/>
      <c r="L82" s="152"/>
      <c r="M82" s="152"/>
      <c r="N82" s="152"/>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1"/>
      <c r="AZ82" s="171"/>
      <c r="BA82" s="171"/>
      <c r="BB82" s="171"/>
      <c r="BC82" s="171"/>
      <c r="BD82" s="171"/>
      <c r="BE82" s="171"/>
      <c r="BF82" s="171"/>
      <c r="BG82" s="171"/>
    </row>
    <row r="83" spans="5:59" ht="15.5" customHeight="1" x14ac:dyDescent="0.35">
      <c r="E83" s="365"/>
      <c r="F83" s="366"/>
      <c r="G83" s="366"/>
      <c r="H83" s="367"/>
      <c r="I83" s="152"/>
      <c r="J83" s="152"/>
      <c r="K83" s="152"/>
      <c r="L83" s="152"/>
      <c r="M83" s="152"/>
      <c r="N83" s="152"/>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1"/>
      <c r="AZ83" s="171"/>
      <c r="BA83" s="171"/>
      <c r="BB83" s="171"/>
      <c r="BC83" s="171"/>
      <c r="BD83" s="171"/>
      <c r="BE83" s="171"/>
      <c r="BF83" s="171"/>
      <c r="BG83" s="171"/>
    </row>
    <row r="84" spans="5:59" ht="15.5" customHeight="1" x14ac:dyDescent="0.35">
      <c r="E84" s="365"/>
      <c r="F84" s="366"/>
      <c r="G84" s="366"/>
      <c r="H84" s="367"/>
      <c r="I84" s="152"/>
      <c r="J84" s="152"/>
      <c r="K84" s="152"/>
      <c r="L84" s="152"/>
      <c r="M84" s="152"/>
      <c r="N84" s="152"/>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1"/>
      <c r="AP84" s="171"/>
      <c r="AQ84" s="171"/>
      <c r="AR84" s="171"/>
      <c r="AS84" s="171"/>
      <c r="AT84" s="171"/>
      <c r="AU84" s="171"/>
      <c r="AV84" s="171"/>
      <c r="AW84" s="171"/>
      <c r="AX84" s="171"/>
      <c r="AY84" s="171"/>
      <c r="AZ84" s="171"/>
      <c r="BA84" s="171"/>
      <c r="BB84" s="171"/>
      <c r="BC84" s="171"/>
      <c r="BD84" s="171"/>
      <c r="BE84" s="171"/>
      <c r="BF84" s="171"/>
      <c r="BG84" s="171"/>
    </row>
    <row r="85" spans="5:59" ht="15.5" customHeight="1" x14ac:dyDescent="0.35">
      <c r="E85" s="365"/>
      <c r="F85" s="366"/>
      <c r="G85" s="366"/>
      <c r="H85" s="367"/>
      <c r="I85" s="152"/>
      <c r="J85" s="152"/>
      <c r="K85" s="152"/>
      <c r="L85" s="152"/>
      <c r="M85" s="152"/>
      <c r="N85" s="152"/>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171"/>
      <c r="AM85" s="171"/>
      <c r="AN85" s="171"/>
      <c r="AO85" s="171"/>
      <c r="AP85" s="171"/>
      <c r="AQ85" s="171"/>
      <c r="AR85" s="171"/>
      <c r="AS85" s="171"/>
      <c r="AT85" s="171"/>
      <c r="AU85" s="171"/>
      <c r="AV85" s="171"/>
      <c r="AW85" s="171"/>
      <c r="AX85" s="171"/>
      <c r="AY85" s="171"/>
      <c r="AZ85" s="171"/>
      <c r="BA85" s="171"/>
      <c r="BB85" s="171"/>
      <c r="BC85" s="171"/>
      <c r="BD85" s="171"/>
      <c r="BE85" s="171"/>
      <c r="BF85" s="171"/>
      <c r="BG85" s="171"/>
    </row>
    <row r="86" spans="5:59" ht="15.5" customHeight="1" x14ac:dyDescent="0.35">
      <c r="E86" s="365"/>
      <c r="F86" s="366"/>
      <c r="G86" s="366"/>
      <c r="H86" s="367"/>
      <c r="I86" s="152"/>
      <c r="J86" s="152"/>
      <c r="K86" s="152"/>
      <c r="L86" s="152"/>
      <c r="M86" s="152"/>
      <c r="N86" s="152"/>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171"/>
      <c r="AM86" s="171"/>
      <c r="AN86" s="171"/>
      <c r="AO86" s="171"/>
      <c r="AP86" s="171"/>
      <c r="AQ86" s="171"/>
      <c r="AR86" s="171"/>
      <c r="AS86" s="171"/>
      <c r="AT86" s="171"/>
      <c r="AU86" s="171"/>
      <c r="AV86" s="171"/>
      <c r="AW86" s="171"/>
      <c r="AX86" s="171"/>
      <c r="AY86" s="171"/>
      <c r="AZ86" s="171"/>
      <c r="BA86" s="171"/>
      <c r="BB86" s="171"/>
      <c r="BC86" s="171"/>
      <c r="BD86" s="171"/>
      <c r="BE86" s="171"/>
      <c r="BF86" s="171"/>
      <c r="BG86" s="171"/>
    </row>
    <row r="87" spans="5:59" ht="15.5" customHeight="1" x14ac:dyDescent="0.35">
      <c r="E87" s="365"/>
      <c r="F87" s="366"/>
      <c r="G87" s="366"/>
      <c r="H87" s="367"/>
      <c r="I87" s="152"/>
      <c r="J87" s="152"/>
      <c r="K87" s="152"/>
      <c r="L87" s="152"/>
      <c r="M87" s="152"/>
      <c r="N87" s="152"/>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171"/>
      <c r="AM87" s="171"/>
      <c r="AN87" s="171"/>
      <c r="AO87" s="171"/>
      <c r="AP87" s="171"/>
      <c r="AQ87" s="171"/>
      <c r="AR87" s="171"/>
      <c r="AS87" s="171"/>
      <c r="AT87" s="171"/>
      <c r="AU87" s="171"/>
      <c r="AV87" s="171"/>
      <c r="AW87" s="171"/>
      <c r="AX87" s="171"/>
      <c r="AY87" s="171"/>
      <c r="AZ87" s="171"/>
      <c r="BA87" s="171"/>
      <c r="BB87" s="171"/>
      <c r="BC87" s="171"/>
      <c r="BD87" s="171"/>
      <c r="BE87" s="171"/>
      <c r="BF87" s="171"/>
      <c r="BG87" s="171"/>
    </row>
    <row r="88" spans="5:59" ht="15.5" customHeight="1" thickBot="1" x14ac:dyDescent="0.4">
      <c r="E88" s="368"/>
      <c r="F88" s="369"/>
      <c r="G88" s="369"/>
      <c r="H88" s="370"/>
      <c r="I88" s="152"/>
      <c r="J88" s="152"/>
      <c r="K88" s="152"/>
      <c r="L88" s="152"/>
      <c r="M88" s="152"/>
      <c r="N88" s="152"/>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171"/>
      <c r="AM88" s="171"/>
      <c r="AN88" s="171"/>
      <c r="AO88" s="171"/>
      <c r="AP88" s="171"/>
      <c r="AQ88" s="171"/>
      <c r="AR88" s="171"/>
      <c r="AS88" s="171"/>
      <c r="AT88" s="171"/>
      <c r="AU88" s="171"/>
      <c r="AV88" s="171"/>
      <c r="AW88" s="171"/>
      <c r="AX88" s="171"/>
      <c r="AY88" s="171"/>
      <c r="AZ88" s="171"/>
      <c r="BA88" s="171"/>
      <c r="BB88" s="171"/>
      <c r="BC88" s="171"/>
      <c r="BD88" s="171"/>
      <c r="BE88" s="171"/>
      <c r="BF88" s="171"/>
      <c r="BG88" s="171"/>
    </row>
    <row r="89" spans="5:59" ht="15.5" customHeight="1" x14ac:dyDescent="0.35">
      <c r="E89" s="152"/>
      <c r="F89" s="152"/>
      <c r="G89" s="152"/>
      <c r="H89" s="152"/>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c r="AU89" s="171"/>
      <c r="AV89" s="171"/>
      <c r="AW89" s="171"/>
      <c r="AX89" s="171"/>
      <c r="AY89" s="171"/>
      <c r="AZ89" s="171"/>
      <c r="BA89" s="171"/>
      <c r="BB89" s="171"/>
      <c r="BC89" s="171"/>
      <c r="BD89" s="171"/>
      <c r="BE89" s="171"/>
      <c r="BF89" s="171"/>
      <c r="BG89" s="171"/>
    </row>
    <row r="90" spans="5:59" x14ac:dyDescent="0.35">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c r="AU90" s="171"/>
      <c r="AV90" s="171"/>
      <c r="AW90" s="171"/>
      <c r="AX90" s="171"/>
      <c r="AY90" s="171"/>
      <c r="AZ90" s="171"/>
      <c r="BA90" s="171"/>
      <c r="BB90" s="171"/>
      <c r="BC90" s="171"/>
      <c r="BD90" s="171"/>
      <c r="BE90" s="171"/>
      <c r="BF90" s="171"/>
      <c r="BG90" s="171"/>
    </row>
    <row r="91" spans="5:59" x14ac:dyDescent="0.35">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1"/>
      <c r="AL91" s="171"/>
      <c r="AM91" s="171"/>
      <c r="AN91" s="171"/>
      <c r="AO91" s="171"/>
      <c r="AP91" s="171"/>
      <c r="AQ91" s="171"/>
      <c r="AR91" s="171"/>
      <c r="AS91" s="171"/>
      <c r="AT91" s="171"/>
      <c r="AU91" s="171"/>
      <c r="AV91" s="171"/>
      <c r="AW91" s="171"/>
      <c r="AX91" s="171"/>
      <c r="AY91" s="171"/>
      <c r="AZ91" s="171"/>
      <c r="BA91" s="171"/>
      <c r="BB91" s="171"/>
      <c r="BC91" s="171"/>
      <c r="BD91" s="171"/>
      <c r="BE91" s="171"/>
      <c r="BF91" s="171"/>
      <c r="BG91" s="171"/>
    </row>
    <row r="92" spans="5:59" x14ac:dyDescent="0.35">
      <c r="E92" s="171"/>
      <c r="F92" s="171"/>
      <c r="G92" s="171"/>
      <c r="H92" s="171"/>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row>
  </sheetData>
  <mergeCells count="25">
    <mergeCell ref="A70:A71"/>
    <mergeCell ref="B70:B71"/>
    <mergeCell ref="A60:A67"/>
    <mergeCell ref="A22:A59"/>
    <mergeCell ref="B23:B24"/>
    <mergeCell ref="B25:B26"/>
    <mergeCell ref="B28:B29"/>
    <mergeCell ref="B34:B43"/>
    <mergeCell ref="B44:B50"/>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59" t="s">
        <v>460</v>
      </c>
      <c r="B1" s="360"/>
      <c r="C1" s="360"/>
      <c r="D1" s="361"/>
      <c r="E1" s="1"/>
      <c r="F1" s="1"/>
      <c r="G1" s="1"/>
      <c r="H1" s="1"/>
      <c r="I1" s="1"/>
    </row>
    <row r="2" spans="1:13" ht="16" thickBot="1" x14ac:dyDescent="0.4"/>
    <row r="3" spans="1:13" ht="45.5" customHeight="1" thickBot="1" x14ac:dyDescent="0.4">
      <c r="A3" s="238" t="s">
        <v>64</v>
      </c>
      <c r="B3" s="239" t="s">
        <v>101</v>
      </c>
      <c r="C3" s="235" t="s">
        <v>98</v>
      </c>
      <c r="D3" s="240" t="s">
        <v>102</v>
      </c>
      <c r="F3" s="362" t="s">
        <v>416</v>
      </c>
      <c r="G3" s="363"/>
      <c r="H3" s="363"/>
      <c r="I3" s="363"/>
      <c r="J3" s="363"/>
      <c r="K3" s="363"/>
      <c r="L3" s="363"/>
      <c r="M3" s="364"/>
    </row>
    <row r="4" spans="1:13" ht="15.5" customHeight="1" thickBot="1" x14ac:dyDescent="0.4">
      <c r="A4" s="128">
        <v>32</v>
      </c>
      <c r="B4" s="129" t="s">
        <v>90</v>
      </c>
      <c r="C4" s="20">
        <v>40</v>
      </c>
      <c r="D4" s="140">
        <v>1.9</v>
      </c>
      <c r="F4" s="368"/>
      <c r="G4" s="369"/>
      <c r="H4" s="369"/>
      <c r="I4" s="369"/>
      <c r="J4" s="369"/>
      <c r="K4" s="369"/>
      <c r="L4" s="369"/>
      <c r="M4" s="370"/>
    </row>
    <row r="5" spans="1:13" ht="16" customHeight="1" thickBot="1" x14ac:dyDescent="0.4">
      <c r="A5" s="130"/>
      <c r="B5" s="131" t="s">
        <v>44</v>
      </c>
      <c r="C5" s="68">
        <v>40</v>
      </c>
      <c r="D5" s="141">
        <v>1.9</v>
      </c>
      <c r="F5" s="152"/>
      <c r="G5" s="152"/>
      <c r="H5" s="152"/>
      <c r="I5" s="152"/>
      <c r="J5" s="152"/>
      <c r="K5" s="152"/>
      <c r="L5" s="152"/>
      <c r="M5" s="152"/>
    </row>
    <row r="6" spans="1:13" ht="16" thickBot="1" x14ac:dyDescent="0.4">
      <c r="A6" s="132"/>
      <c r="B6" s="133" t="s">
        <v>45</v>
      </c>
      <c r="C6" s="11">
        <v>25</v>
      </c>
      <c r="D6" s="7">
        <v>1.1000000000000001</v>
      </c>
      <c r="F6" s="362" t="s">
        <v>406</v>
      </c>
      <c r="G6" s="363"/>
      <c r="H6" s="363"/>
      <c r="I6" s="363"/>
      <c r="J6" s="363"/>
      <c r="K6" s="363"/>
      <c r="L6" s="363"/>
      <c r="M6" s="364"/>
    </row>
    <row r="7" spans="1:13" x14ac:dyDescent="0.35">
      <c r="A7" s="128">
        <v>49</v>
      </c>
      <c r="B7" s="129" t="s">
        <v>9</v>
      </c>
      <c r="C7" s="67">
        <v>40</v>
      </c>
      <c r="D7" s="142">
        <v>1.4</v>
      </c>
      <c r="F7" s="365"/>
      <c r="G7" s="366"/>
      <c r="H7" s="366"/>
      <c r="I7" s="366"/>
      <c r="J7" s="366"/>
      <c r="K7" s="366"/>
      <c r="L7" s="366"/>
      <c r="M7" s="367"/>
    </row>
    <row r="8" spans="1:13" x14ac:dyDescent="0.35">
      <c r="A8" s="134">
        <v>29</v>
      </c>
      <c r="B8" s="135" t="s">
        <v>145</v>
      </c>
      <c r="C8" s="22">
        <v>40</v>
      </c>
      <c r="D8" s="143">
        <v>1.4</v>
      </c>
      <c r="F8" s="365"/>
      <c r="G8" s="366"/>
      <c r="H8" s="366"/>
      <c r="I8" s="366"/>
      <c r="J8" s="366"/>
      <c r="K8" s="366"/>
      <c r="L8" s="366"/>
      <c r="M8" s="367"/>
    </row>
    <row r="9" spans="1:13" ht="16" thickBot="1" x14ac:dyDescent="0.4">
      <c r="A9" s="134">
        <v>28</v>
      </c>
      <c r="B9" s="135" t="s">
        <v>146</v>
      </c>
      <c r="C9" s="22">
        <v>25</v>
      </c>
      <c r="D9" s="143">
        <v>1</v>
      </c>
      <c r="F9" s="368"/>
      <c r="G9" s="369"/>
      <c r="H9" s="369"/>
      <c r="I9" s="369"/>
      <c r="J9" s="369"/>
      <c r="K9" s="369"/>
      <c r="L9" s="369"/>
      <c r="M9" s="370"/>
    </row>
    <row r="10" spans="1:13" ht="16" thickBot="1" x14ac:dyDescent="0.4">
      <c r="A10" s="134">
        <v>21</v>
      </c>
      <c r="B10" s="135" t="s">
        <v>46</v>
      </c>
      <c r="C10" s="22">
        <v>40</v>
      </c>
      <c r="D10" s="143">
        <v>1.4</v>
      </c>
    </row>
    <row r="11" spans="1:13" x14ac:dyDescent="0.35">
      <c r="A11" s="134">
        <v>30</v>
      </c>
      <c r="B11" s="135" t="s">
        <v>91</v>
      </c>
      <c r="C11" s="22">
        <v>25</v>
      </c>
      <c r="D11" s="143">
        <v>1.4</v>
      </c>
      <c r="F11" s="362" t="s">
        <v>417</v>
      </c>
      <c r="G11" s="363"/>
      <c r="H11" s="363"/>
      <c r="I11" s="363"/>
      <c r="J11" s="363"/>
      <c r="K11" s="363"/>
      <c r="L11" s="363"/>
      <c r="M11" s="364"/>
    </row>
    <row r="12" spans="1:13" x14ac:dyDescent="0.35">
      <c r="A12" s="134">
        <v>26</v>
      </c>
      <c r="B12" s="135" t="s">
        <v>16</v>
      </c>
      <c r="C12" s="22">
        <v>40</v>
      </c>
      <c r="D12" s="143">
        <v>1.4</v>
      </c>
      <c r="F12" s="365"/>
      <c r="G12" s="366"/>
      <c r="H12" s="366"/>
      <c r="I12" s="366"/>
      <c r="J12" s="366"/>
      <c r="K12" s="366"/>
      <c r="L12" s="366"/>
      <c r="M12" s="367"/>
    </row>
    <row r="13" spans="1:13" x14ac:dyDescent="0.35">
      <c r="A13" s="134">
        <v>27</v>
      </c>
      <c r="B13" s="135" t="s">
        <v>17</v>
      </c>
      <c r="C13" s="22">
        <v>40</v>
      </c>
      <c r="D13" s="143">
        <v>1.4</v>
      </c>
      <c r="F13" s="365"/>
      <c r="G13" s="366"/>
      <c r="H13" s="366"/>
      <c r="I13" s="366"/>
      <c r="J13" s="366"/>
      <c r="K13" s="366"/>
      <c r="L13" s="366"/>
      <c r="M13" s="367"/>
    </row>
    <row r="14" spans="1:13" ht="16" thickBot="1" x14ac:dyDescent="0.4">
      <c r="A14" s="134">
        <v>25</v>
      </c>
      <c r="B14" s="135" t="s">
        <v>92</v>
      </c>
      <c r="C14" s="22">
        <v>40</v>
      </c>
      <c r="D14" s="143">
        <v>1.4</v>
      </c>
      <c r="F14" s="368"/>
      <c r="G14" s="369"/>
      <c r="H14" s="369"/>
      <c r="I14" s="369"/>
      <c r="J14" s="369"/>
      <c r="K14" s="369"/>
      <c r="L14" s="369"/>
      <c r="M14" s="370"/>
    </row>
    <row r="15" spans="1:13" x14ac:dyDescent="0.35">
      <c r="A15" s="134">
        <v>22</v>
      </c>
      <c r="B15" s="135" t="s">
        <v>18</v>
      </c>
      <c r="C15" s="22">
        <v>40</v>
      </c>
      <c r="D15" s="143">
        <v>1.4</v>
      </c>
    </row>
    <row r="16" spans="1:13" x14ac:dyDescent="0.35">
      <c r="A16" s="134">
        <v>34</v>
      </c>
      <c r="B16" s="135" t="s">
        <v>93</v>
      </c>
      <c r="C16" s="22">
        <v>40</v>
      </c>
      <c r="D16" s="143">
        <v>1.4</v>
      </c>
    </row>
    <row r="17" spans="1:4" x14ac:dyDescent="0.35">
      <c r="A17" s="134">
        <v>23</v>
      </c>
      <c r="B17" s="135" t="s">
        <v>94</v>
      </c>
      <c r="C17" s="22">
        <v>40</v>
      </c>
      <c r="D17" s="143">
        <v>1.4</v>
      </c>
    </row>
    <row r="18" spans="1:4" x14ac:dyDescent="0.35">
      <c r="A18" s="134">
        <v>24</v>
      </c>
      <c r="B18" s="135" t="s">
        <v>95</v>
      </c>
      <c r="C18" s="22">
        <v>55</v>
      </c>
      <c r="D18" s="143">
        <v>1.4</v>
      </c>
    </row>
    <row r="19" spans="1:4" ht="16" thickBot="1" x14ac:dyDescent="0.4">
      <c r="A19" s="136"/>
      <c r="B19" s="137" t="s">
        <v>47</v>
      </c>
      <c r="C19" s="68">
        <v>40</v>
      </c>
      <c r="D19" s="141">
        <v>1.4</v>
      </c>
    </row>
    <row r="20" spans="1:4" x14ac:dyDescent="0.35">
      <c r="A20" s="128">
        <v>25</v>
      </c>
      <c r="B20" s="129" t="s">
        <v>38</v>
      </c>
      <c r="C20" s="20">
        <v>40</v>
      </c>
      <c r="D20" s="140">
        <v>1.4</v>
      </c>
    </row>
    <row r="21" spans="1:4" x14ac:dyDescent="0.35">
      <c r="A21" s="134">
        <v>25</v>
      </c>
      <c r="B21" s="135" t="s">
        <v>96</v>
      </c>
      <c r="C21" s="22">
        <v>40</v>
      </c>
      <c r="D21" s="143">
        <v>1.4</v>
      </c>
    </row>
    <row r="22" spans="1:4" x14ac:dyDescent="0.35">
      <c r="A22" s="134">
        <v>25</v>
      </c>
      <c r="B22" s="135" t="s">
        <v>39</v>
      </c>
      <c r="C22" s="22">
        <v>40</v>
      </c>
      <c r="D22" s="143">
        <v>1.4</v>
      </c>
    </row>
    <row r="23" spans="1:4" x14ac:dyDescent="0.35">
      <c r="A23" s="134">
        <v>25</v>
      </c>
      <c r="B23" s="135" t="s">
        <v>40</v>
      </c>
      <c r="C23" s="22">
        <v>40</v>
      </c>
      <c r="D23" s="143">
        <v>1.4</v>
      </c>
    </row>
    <row r="24" spans="1:4" x14ac:dyDescent="0.35">
      <c r="A24" s="134">
        <v>35</v>
      </c>
      <c r="B24" s="135" t="s">
        <v>48</v>
      </c>
      <c r="C24" s="22">
        <v>40</v>
      </c>
      <c r="D24" s="143">
        <v>1.4</v>
      </c>
    </row>
    <row r="25" spans="1:4" x14ac:dyDescent="0.35">
      <c r="A25" s="134">
        <v>33</v>
      </c>
      <c r="B25" s="135" t="s">
        <v>41</v>
      </c>
      <c r="C25" s="22">
        <v>40</v>
      </c>
      <c r="D25" s="143">
        <v>1.4</v>
      </c>
    </row>
    <row r="26" spans="1:4" x14ac:dyDescent="0.35">
      <c r="A26" s="134">
        <v>38</v>
      </c>
      <c r="B26" s="135" t="s">
        <v>147</v>
      </c>
      <c r="C26" s="22">
        <v>40</v>
      </c>
      <c r="D26" s="143">
        <v>1.4</v>
      </c>
    </row>
    <row r="27" spans="1:4" x14ac:dyDescent="0.35">
      <c r="A27" s="134"/>
      <c r="B27" s="135" t="s">
        <v>43</v>
      </c>
      <c r="C27" s="22">
        <v>40</v>
      </c>
      <c r="D27" s="143">
        <v>1.4</v>
      </c>
    </row>
    <row r="28" spans="1:4" ht="16" thickBot="1" x14ac:dyDescent="0.4">
      <c r="A28" s="130"/>
      <c r="B28" s="131" t="s">
        <v>49</v>
      </c>
      <c r="C28" s="24">
        <v>40</v>
      </c>
      <c r="D28" s="144">
        <v>1.4</v>
      </c>
    </row>
    <row r="29" spans="1:4" ht="16" thickBot="1" x14ac:dyDescent="0.4">
      <c r="A29" s="138"/>
      <c r="B29" s="139" t="s">
        <v>100</v>
      </c>
      <c r="C29" s="18">
        <v>45</v>
      </c>
      <c r="D29" s="9">
        <v>1.6</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6" customWidth="1"/>
    <col min="6" max="16384" width="8.7265625" style="96"/>
  </cols>
  <sheetData>
    <row r="1" spans="1:15" ht="35" customHeight="1" thickBot="1" x14ac:dyDescent="0.35">
      <c r="A1" s="359" t="s">
        <v>105</v>
      </c>
      <c r="B1" s="360"/>
      <c r="C1" s="360"/>
      <c r="D1" s="360"/>
      <c r="E1" s="361"/>
    </row>
    <row r="2" spans="1:15" ht="16" thickBot="1" x14ac:dyDescent="0.4"/>
    <row r="3" spans="1:15" ht="18" customHeight="1" thickBot="1" x14ac:dyDescent="0.35">
      <c r="A3" s="241" t="s">
        <v>47</v>
      </c>
      <c r="B3" s="234" t="s">
        <v>87</v>
      </c>
      <c r="C3" s="234" t="s">
        <v>64</v>
      </c>
      <c r="D3" s="234" t="s">
        <v>88</v>
      </c>
      <c r="E3" s="242" t="s">
        <v>105</v>
      </c>
      <c r="G3" s="362" t="s">
        <v>461</v>
      </c>
      <c r="H3" s="363"/>
      <c r="I3" s="363"/>
      <c r="J3" s="363"/>
      <c r="K3" s="363"/>
      <c r="L3" s="363"/>
      <c r="M3" s="363"/>
      <c r="N3" s="363"/>
      <c r="O3" s="364"/>
    </row>
    <row r="4" spans="1:15" ht="15.5" customHeight="1" x14ac:dyDescent="0.35">
      <c r="A4" s="393" t="s">
        <v>44</v>
      </c>
      <c r="B4" s="396"/>
      <c r="C4" s="28">
        <v>57</v>
      </c>
      <c r="D4" s="29" t="s">
        <v>0</v>
      </c>
      <c r="E4" s="99">
        <v>0.83</v>
      </c>
      <c r="G4" s="365"/>
      <c r="H4" s="366"/>
      <c r="I4" s="366"/>
      <c r="J4" s="366"/>
      <c r="K4" s="366"/>
      <c r="L4" s="366"/>
      <c r="M4" s="366"/>
      <c r="N4" s="366"/>
      <c r="O4" s="367"/>
    </row>
    <row r="5" spans="1:15" ht="15.5" customHeight="1" x14ac:dyDescent="0.35">
      <c r="A5" s="394"/>
      <c r="B5" s="396"/>
      <c r="C5" s="32">
        <v>53</v>
      </c>
      <c r="D5" s="33" t="s">
        <v>1</v>
      </c>
      <c r="E5" s="101">
        <v>0.83</v>
      </c>
      <c r="G5" s="365"/>
      <c r="H5" s="366"/>
      <c r="I5" s="366"/>
      <c r="J5" s="366"/>
      <c r="K5" s="366"/>
      <c r="L5" s="366"/>
      <c r="M5" s="366"/>
      <c r="N5" s="366"/>
      <c r="O5" s="367"/>
    </row>
    <row r="6" spans="1:15" ht="15.5" customHeight="1" x14ac:dyDescent="0.35">
      <c r="A6" s="394"/>
      <c r="B6" s="396"/>
      <c r="C6" s="32">
        <v>55</v>
      </c>
      <c r="D6" s="33" t="s">
        <v>2</v>
      </c>
      <c r="E6" s="101">
        <v>0.83</v>
      </c>
      <c r="G6" s="365"/>
      <c r="H6" s="366"/>
      <c r="I6" s="366"/>
      <c r="J6" s="366"/>
      <c r="K6" s="366"/>
      <c r="L6" s="366"/>
      <c r="M6" s="366"/>
      <c r="N6" s="366"/>
      <c r="O6" s="367"/>
    </row>
    <row r="7" spans="1:15" ht="15.5" customHeight="1" x14ac:dyDescent="0.35">
      <c r="A7" s="394"/>
      <c r="B7" s="396"/>
      <c r="C7" s="32">
        <v>55</v>
      </c>
      <c r="D7" s="33" t="s">
        <v>3</v>
      </c>
      <c r="E7" s="101">
        <v>0.83</v>
      </c>
      <c r="G7" s="365"/>
      <c r="H7" s="366"/>
      <c r="I7" s="366"/>
      <c r="J7" s="366"/>
      <c r="K7" s="366"/>
      <c r="L7" s="366"/>
      <c r="M7" s="366"/>
      <c r="N7" s="366"/>
      <c r="O7" s="367"/>
    </row>
    <row r="8" spans="1:15" ht="16" customHeight="1" thickBot="1" x14ac:dyDescent="0.4">
      <c r="A8" s="394"/>
      <c r="B8" s="396"/>
      <c r="C8" s="36">
        <v>54</v>
      </c>
      <c r="D8" s="37" t="s">
        <v>4</v>
      </c>
      <c r="E8" s="103">
        <v>0.83</v>
      </c>
      <c r="G8" s="365"/>
      <c r="H8" s="366"/>
      <c r="I8" s="366"/>
      <c r="J8" s="366"/>
      <c r="K8" s="366"/>
      <c r="L8" s="366"/>
      <c r="M8" s="366"/>
      <c r="N8" s="366"/>
      <c r="O8" s="367"/>
    </row>
    <row r="9" spans="1:15" ht="15.5" customHeight="1" x14ac:dyDescent="0.35">
      <c r="A9" s="394"/>
      <c r="B9" s="378" t="s">
        <v>65</v>
      </c>
      <c r="C9" s="51">
        <v>32</v>
      </c>
      <c r="D9" s="29" t="s">
        <v>5</v>
      </c>
      <c r="E9" s="99">
        <v>0.83</v>
      </c>
      <c r="G9" s="365"/>
      <c r="H9" s="366"/>
      <c r="I9" s="366"/>
      <c r="J9" s="366"/>
      <c r="K9" s="366"/>
      <c r="L9" s="366"/>
      <c r="M9" s="366"/>
      <c r="N9" s="366"/>
      <c r="O9" s="367"/>
    </row>
    <row r="10" spans="1:15" ht="16" customHeight="1" thickBot="1" x14ac:dyDescent="0.4">
      <c r="A10" s="395"/>
      <c r="B10" s="379"/>
      <c r="C10" s="36">
        <v>32</v>
      </c>
      <c r="D10" s="40" t="s">
        <v>6</v>
      </c>
      <c r="E10" s="105">
        <v>0.83</v>
      </c>
      <c r="G10" s="365"/>
      <c r="H10" s="366"/>
      <c r="I10" s="366"/>
      <c r="J10" s="366"/>
      <c r="K10" s="366"/>
      <c r="L10" s="366"/>
      <c r="M10" s="366"/>
      <c r="N10" s="366"/>
      <c r="O10" s="367"/>
    </row>
    <row r="11" spans="1:15" ht="15.5" customHeight="1" x14ac:dyDescent="0.35">
      <c r="A11" s="375" t="s">
        <v>45</v>
      </c>
      <c r="B11" s="380" t="s">
        <v>75</v>
      </c>
      <c r="C11" s="28">
        <v>72</v>
      </c>
      <c r="D11" s="43" t="s">
        <v>7</v>
      </c>
      <c r="E11" s="99">
        <v>0.83</v>
      </c>
      <c r="G11" s="365"/>
      <c r="H11" s="366"/>
      <c r="I11" s="366"/>
      <c r="J11" s="366"/>
      <c r="K11" s="366"/>
      <c r="L11" s="366"/>
      <c r="M11" s="366"/>
      <c r="N11" s="366"/>
      <c r="O11" s="367"/>
    </row>
    <row r="12" spans="1:15" ht="16" customHeight="1" thickBot="1" x14ac:dyDescent="0.4">
      <c r="A12" s="376"/>
      <c r="B12" s="358"/>
      <c r="C12" s="36">
        <v>76</v>
      </c>
      <c r="D12" s="44" t="s">
        <v>8</v>
      </c>
      <c r="E12" s="105">
        <v>0.83</v>
      </c>
      <c r="G12" s="365"/>
      <c r="H12" s="366"/>
      <c r="I12" s="366"/>
      <c r="J12" s="366"/>
      <c r="K12" s="366"/>
      <c r="L12" s="366"/>
      <c r="M12" s="366"/>
      <c r="N12" s="366"/>
      <c r="O12" s="367"/>
    </row>
    <row r="13" spans="1:15" ht="16" thickBot="1" x14ac:dyDescent="0.4">
      <c r="A13" s="376"/>
      <c r="B13" s="378" t="s">
        <v>76</v>
      </c>
      <c r="C13" s="28">
        <v>72</v>
      </c>
      <c r="D13" s="43" t="s">
        <v>50</v>
      </c>
      <c r="E13" s="99"/>
      <c r="G13" s="368"/>
      <c r="H13" s="369"/>
      <c r="I13" s="369"/>
      <c r="J13" s="369"/>
      <c r="K13" s="369"/>
      <c r="L13" s="369"/>
      <c r="M13" s="369"/>
      <c r="N13" s="369"/>
      <c r="O13" s="370"/>
    </row>
    <row r="14" spans="1:15" x14ac:dyDescent="0.35">
      <c r="A14" s="376"/>
      <c r="B14" s="390"/>
      <c r="C14" s="32">
        <v>61</v>
      </c>
      <c r="D14" s="45" t="s">
        <v>51</v>
      </c>
      <c r="E14" s="101"/>
    </row>
    <row r="15" spans="1:15" x14ac:dyDescent="0.35">
      <c r="A15" s="376"/>
      <c r="B15" s="390"/>
      <c r="C15" s="32">
        <v>63</v>
      </c>
      <c r="D15" s="45" t="s">
        <v>144</v>
      </c>
      <c r="E15" s="101"/>
    </row>
    <row r="16" spans="1:15" x14ac:dyDescent="0.35">
      <c r="A16" s="376"/>
      <c r="B16" s="390"/>
      <c r="C16" s="32">
        <v>61</v>
      </c>
      <c r="D16" s="45" t="s">
        <v>52</v>
      </c>
      <c r="E16" s="101"/>
    </row>
    <row r="17" spans="1:5" x14ac:dyDescent="0.35">
      <c r="A17" s="376"/>
      <c r="B17" s="390"/>
      <c r="C17" s="32"/>
      <c r="D17" s="45" t="s">
        <v>140</v>
      </c>
      <c r="E17" s="101"/>
    </row>
    <row r="18" spans="1:5" x14ac:dyDescent="0.35">
      <c r="A18" s="376"/>
      <c r="B18" s="390"/>
      <c r="C18" s="32">
        <v>76</v>
      </c>
      <c r="D18" s="45" t="s">
        <v>8</v>
      </c>
      <c r="E18" s="101"/>
    </row>
    <row r="19" spans="1:5" x14ac:dyDescent="0.35">
      <c r="A19" s="376"/>
      <c r="B19" s="390"/>
      <c r="C19" s="32"/>
      <c r="D19" s="45" t="s">
        <v>53</v>
      </c>
      <c r="E19" s="101"/>
    </row>
    <row r="20" spans="1:5" x14ac:dyDescent="0.35">
      <c r="A20" s="376"/>
      <c r="B20" s="390"/>
      <c r="C20" s="32"/>
      <c r="D20" s="45" t="s">
        <v>54</v>
      </c>
      <c r="E20" s="101"/>
    </row>
    <row r="21" spans="1:5" x14ac:dyDescent="0.35">
      <c r="A21" s="376"/>
      <c r="B21" s="390"/>
      <c r="C21" s="55">
        <v>85</v>
      </c>
      <c r="D21" s="56" t="s">
        <v>55</v>
      </c>
      <c r="E21" s="103"/>
    </row>
    <row r="22" spans="1:5" ht="16" thickBot="1" x14ac:dyDescent="0.4">
      <c r="A22" s="377"/>
      <c r="B22" s="390"/>
      <c r="C22" s="36"/>
      <c r="D22" s="44" t="s">
        <v>56</v>
      </c>
      <c r="E22" s="105"/>
    </row>
    <row r="23" spans="1:5" ht="16" thickBot="1" x14ac:dyDescent="0.4">
      <c r="A23" s="375" t="s">
        <v>143</v>
      </c>
      <c r="B23" s="46" t="s">
        <v>9</v>
      </c>
      <c r="C23" s="47">
        <v>49</v>
      </c>
      <c r="D23" s="48" t="s">
        <v>9</v>
      </c>
      <c r="E23" s="107">
        <v>0.83</v>
      </c>
    </row>
    <row r="24" spans="1:5" ht="15.5" customHeight="1" x14ac:dyDescent="0.35">
      <c r="A24" s="376"/>
      <c r="B24" s="384" t="s">
        <v>67</v>
      </c>
      <c r="C24" s="28">
        <v>29</v>
      </c>
      <c r="D24" s="43" t="s">
        <v>10</v>
      </c>
      <c r="E24" s="99">
        <v>0.83</v>
      </c>
    </row>
    <row r="25" spans="1:5" ht="16" thickBot="1" x14ac:dyDescent="0.4">
      <c r="A25" s="376"/>
      <c r="B25" s="386"/>
      <c r="C25" s="36">
        <v>29</v>
      </c>
      <c r="D25" s="44" t="s">
        <v>11</v>
      </c>
      <c r="E25" s="105">
        <v>0.83</v>
      </c>
    </row>
    <row r="26" spans="1:5" x14ac:dyDescent="0.35">
      <c r="A26" s="376"/>
      <c r="B26" s="384" t="s">
        <v>97</v>
      </c>
      <c r="C26" s="51">
        <v>28</v>
      </c>
      <c r="D26" s="52" t="s">
        <v>12</v>
      </c>
      <c r="E26" s="110">
        <v>0.83</v>
      </c>
    </row>
    <row r="27" spans="1:5" ht="16" thickBot="1" x14ac:dyDescent="0.4">
      <c r="A27" s="376"/>
      <c r="B27" s="386"/>
      <c r="C27" s="55">
        <v>28</v>
      </c>
      <c r="D27" s="56" t="s">
        <v>13</v>
      </c>
      <c r="E27" s="103">
        <v>0.83</v>
      </c>
    </row>
    <row r="28" spans="1:5" ht="16" thickBot="1" x14ac:dyDescent="0.4">
      <c r="A28" s="376"/>
      <c r="B28" s="57" t="s">
        <v>46</v>
      </c>
      <c r="C28" s="58">
        <v>21</v>
      </c>
      <c r="D28" s="59" t="s">
        <v>66</v>
      </c>
      <c r="E28" s="112">
        <v>0.83</v>
      </c>
    </row>
    <row r="29" spans="1:5" x14ac:dyDescent="0.35">
      <c r="A29" s="376"/>
      <c r="B29" s="384" t="s">
        <v>68</v>
      </c>
      <c r="C29" s="51">
        <v>30</v>
      </c>
      <c r="D29" s="52" t="s">
        <v>14</v>
      </c>
      <c r="E29" s="110">
        <v>0.83</v>
      </c>
    </row>
    <row r="30" spans="1:5" ht="16" thickBot="1" x14ac:dyDescent="0.4">
      <c r="A30" s="376"/>
      <c r="B30" s="386"/>
      <c r="C30" s="55">
        <v>30</v>
      </c>
      <c r="D30" s="56" t="s">
        <v>15</v>
      </c>
      <c r="E30" s="103">
        <v>0.83</v>
      </c>
    </row>
    <row r="31" spans="1:5" ht="16" thickBot="1" x14ac:dyDescent="0.4">
      <c r="A31" s="376"/>
      <c r="B31" s="57" t="s">
        <v>69</v>
      </c>
      <c r="C31" s="58">
        <v>26</v>
      </c>
      <c r="D31" s="59" t="s">
        <v>16</v>
      </c>
      <c r="E31" s="112">
        <v>0.83</v>
      </c>
    </row>
    <row r="32" spans="1:5" ht="16" thickBot="1" x14ac:dyDescent="0.4">
      <c r="A32" s="376"/>
      <c r="B32" s="62" t="s">
        <v>70</v>
      </c>
      <c r="C32" s="63">
        <v>27</v>
      </c>
      <c r="D32" s="64" t="s">
        <v>17</v>
      </c>
      <c r="E32" s="114">
        <v>0.83</v>
      </c>
    </row>
    <row r="33" spans="1:5" ht="16" thickBot="1" x14ac:dyDescent="0.4">
      <c r="A33" s="376"/>
      <c r="B33" s="57" t="s">
        <v>71</v>
      </c>
      <c r="C33" s="58">
        <v>25</v>
      </c>
      <c r="D33" s="59" t="s">
        <v>92</v>
      </c>
      <c r="E33" s="112">
        <v>0.83</v>
      </c>
    </row>
    <row r="34" spans="1:5" ht="16" thickBot="1" x14ac:dyDescent="0.4">
      <c r="A34" s="376"/>
      <c r="B34" s="62" t="s">
        <v>72</v>
      </c>
      <c r="C34" s="63">
        <v>22</v>
      </c>
      <c r="D34" s="64" t="s">
        <v>18</v>
      </c>
      <c r="E34" s="114">
        <v>0.83</v>
      </c>
    </row>
    <row r="35" spans="1:5" x14ac:dyDescent="0.35">
      <c r="A35" s="376"/>
      <c r="B35" s="384" t="s">
        <v>73</v>
      </c>
      <c r="C35" s="28">
        <v>34</v>
      </c>
      <c r="D35" s="43" t="s">
        <v>141</v>
      </c>
      <c r="E35" s="99">
        <v>0.83</v>
      </c>
    </row>
    <row r="36" spans="1:5" x14ac:dyDescent="0.35">
      <c r="A36" s="376"/>
      <c r="B36" s="385"/>
      <c r="C36" s="32">
        <v>34</v>
      </c>
      <c r="D36" s="45" t="s">
        <v>19</v>
      </c>
      <c r="E36" s="101">
        <v>0.83</v>
      </c>
    </row>
    <row r="37" spans="1:5" x14ac:dyDescent="0.35">
      <c r="A37" s="376"/>
      <c r="B37" s="385"/>
      <c r="C37" s="32">
        <v>34</v>
      </c>
      <c r="D37" s="45" t="s">
        <v>20</v>
      </c>
      <c r="E37" s="101">
        <v>0.83</v>
      </c>
    </row>
    <row r="38" spans="1:5" x14ac:dyDescent="0.35">
      <c r="A38" s="376"/>
      <c r="B38" s="385"/>
      <c r="C38" s="32">
        <v>34</v>
      </c>
      <c r="D38" s="45" t="s">
        <v>21</v>
      </c>
      <c r="E38" s="101">
        <v>0.83</v>
      </c>
    </row>
    <row r="39" spans="1:5" x14ac:dyDescent="0.35">
      <c r="A39" s="376"/>
      <c r="B39" s="385"/>
      <c r="C39" s="32">
        <v>34</v>
      </c>
      <c r="D39" s="45" t="s">
        <v>22</v>
      </c>
      <c r="E39" s="101">
        <v>0.83</v>
      </c>
    </row>
    <row r="40" spans="1:5" x14ac:dyDescent="0.35">
      <c r="A40" s="376"/>
      <c r="B40" s="385"/>
      <c r="C40" s="32">
        <v>34</v>
      </c>
      <c r="D40" s="45" t="s">
        <v>142</v>
      </c>
      <c r="E40" s="101">
        <v>0.83</v>
      </c>
    </row>
    <row r="41" spans="1:5" x14ac:dyDescent="0.35">
      <c r="A41" s="376"/>
      <c r="B41" s="385"/>
      <c r="C41" s="32">
        <v>34</v>
      </c>
      <c r="D41" s="45" t="s">
        <v>23</v>
      </c>
      <c r="E41" s="101">
        <v>0.83</v>
      </c>
    </row>
    <row r="42" spans="1:5" x14ac:dyDescent="0.35">
      <c r="A42" s="376"/>
      <c r="B42" s="385"/>
      <c r="C42" s="32">
        <v>34</v>
      </c>
      <c r="D42" s="45" t="s">
        <v>24</v>
      </c>
      <c r="E42" s="101">
        <v>0.83</v>
      </c>
    </row>
    <row r="43" spans="1:5" x14ac:dyDescent="0.35">
      <c r="A43" s="376"/>
      <c r="B43" s="385"/>
      <c r="C43" s="32">
        <v>34</v>
      </c>
      <c r="D43" s="45" t="s">
        <v>25</v>
      </c>
      <c r="E43" s="101">
        <v>0.83</v>
      </c>
    </row>
    <row r="44" spans="1:5" ht="16" thickBot="1" x14ac:dyDescent="0.4">
      <c r="A44" s="376"/>
      <c r="B44" s="386"/>
      <c r="C44" s="36">
        <v>34</v>
      </c>
      <c r="D44" s="44" t="s">
        <v>26</v>
      </c>
      <c r="E44" s="105">
        <v>0.83</v>
      </c>
    </row>
    <row r="45" spans="1:5" x14ac:dyDescent="0.35">
      <c r="A45" s="376"/>
      <c r="B45" s="384" t="s">
        <v>74</v>
      </c>
      <c r="C45" s="51">
        <v>23</v>
      </c>
      <c r="D45" s="52" t="s">
        <v>29</v>
      </c>
      <c r="E45" s="110">
        <v>0.83</v>
      </c>
    </row>
    <row r="46" spans="1:5" x14ac:dyDescent="0.35">
      <c r="A46" s="376"/>
      <c r="B46" s="385"/>
      <c r="C46" s="32">
        <v>23</v>
      </c>
      <c r="D46" s="45" t="s">
        <v>30</v>
      </c>
      <c r="E46" s="101">
        <v>0.83</v>
      </c>
    </row>
    <row r="47" spans="1:5" x14ac:dyDescent="0.35">
      <c r="A47" s="376"/>
      <c r="B47" s="385"/>
      <c r="C47" s="32">
        <v>23</v>
      </c>
      <c r="D47" s="45" t="s">
        <v>31</v>
      </c>
      <c r="E47" s="101">
        <v>0.83</v>
      </c>
    </row>
    <row r="48" spans="1:5" x14ac:dyDescent="0.35">
      <c r="A48" s="376"/>
      <c r="B48" s="385"/>
      <c r="C48" s="32">
        <v>23</v>
      </c>
      <c r="D48" s="45" t="s">
        <v>32</v>
      </c>
      <c r="E48" s="101">
        <v>0.83</v>
      </c>
    </row>
    <row r="49" spans="1:5" x14ac:dyDescent="0.35">
      <c r="A49" s="376"/>
      <c r="B49" s="385"/>
      <c r="C49" s="32">
        <v>23</v>
      </c>
      <c r="D49" s="45" t="s">
        <v>33</v>
      </c>
      <c r="E49" s="101">
        <v>0.83</v>
      </c>
    </row>
    <row r="50" spans="1:5" x14ac:dyDescent="0.35">
      <c r="A50" s="376"/>
      <c r="B50" s="385"/>
      <c r="C50" s="32">
        <v>23</v>
      </c>
      <c r="D50" s="45" t="s">
        <v>34</v>
      </c>
      <c r="E50" s="101">
        <v>0.83</v>
      </c>
    </row>
    <row r="51" spans="1:5" ht="16" thickBot="1" x14ac:dyDescent="0.4">
      <c r="A51" s="376"/>
      <c r="B51" s="386"/>
      <c r="C51" s="55">
        <v>23</v>
      </c>
      <c r="D51" s="56" t="s">
        <v>35</v>
      </c>
      <c r="E51" s="103">
        <v>0.83</v>
      </c>
    </row>
    <row r="52" spans="1:5" x14ac:dyDescent="0.35">
      <c r="A52" s="376"/>
      <c r="B52" s="378" t="s">
        <v>77</v>
      </c>
      <c r="C52" s="28">
        <v>24</v>
      </c>
      <c r="D52" s="43" t="s">
        <v>36</v>
      </c>
      <c r="E52" s="99">
        <v>0.83</v>
      </c>
    </row>
    <row r="53" spans="1:5" ht="16" thickBot="1" x14ac:dyDescent="0.4">
      <c r="A53" s="376"/>
      <c r="B53" s="379"/>
      <c r="C53" s="36">
        <v>24</v>
      </c>
      <c r="D53" s="44" t="s">
        <v>37</v>
      </c>
      <c r="E53" s="105">
        <v>0.83</v>
      </c>
    </row>
    <row r="54" spans="1:5" x14ac:dyDescent="0.35">
      <c r="A54" s="376"/>
      <c r="B54" s="384" t="s">
        <v>78</v>
      </c>
      <c r="C54" s="67">
        <v>24</v>
      </c>
      <c r="D54" s="52" t="s">
        <v>57</v>
      </c>
      <c r="E54" s="110"/>
    </row>
    <row r="55" spans="1:5" x14ac:dyDescent="0.35">
      <c r="A55" s="376"/>
      <c r="B55" s="385"/>
      <c r="C55" s="22">
        <v>24</v>
      </c>
      <c r="D55" s="45" t="s">
        <v>58</v>
      </c>
      <c r="E55" s="101"/>
    </row>
    <row r="56" spans="1:5" x14ac:dyDescent="0.35">
      <c r="A56" s="376"/>
      <c r="B56" s="385"/>
      <c r="C56" s="22">
        <v>24</v>
      </c>
      <c r="D56" s="45" t="s">
        <v>59</v>
      </c>
      <c r="E56" s="101"/>
    </row>
    <row r="57" spans="1:5" x14ac:dyDescent="0.35">
      <c r="A57" s="376"/>
      <c r="B57" s="385"/>
      <c r="C57" s="22">
        <v>24</v>
      </c>
      <c r="D57" s="45" t="s">
        <v>60</v>
      </c>
      <c r="E57" s="101"/>
    </row>
    <row r="58" spans="1:5" x14ac:dyDescent="0.35">
      <c r="A58" s="376"/>
      <c r="B58" s="385"/>
      <c r="C58" s="22">
        <v>24</v>
      </c>
      <c r="D58" s="45" t="s">
        <v>61</v>
      </c>
      <c r="E58" s="101"/>
    </row>
    <row r="59" spans="1:5" x14ac:dyDescent="0.35">
      <c r="A59" s="376"/>
      <c r="B59" s="385"/>
      <c r="C59" s="22">
        <v>24</v>
      </c>
      <c r="D59" s="45" t="s">
        <v>62</v>
      </c>
      <c r="E59" s="101"/>
    </row>
    <row r="60" spans="1:5" ht="16" thickBot="1" x14ac:dyDescent="0.4">
      <c r="A60" s="377"/>
      <c r="B60" s="386"/>
      <c r="C60" s="68">
        <v>24</v>
      </c>
      <c r="D60" s="56" t="s">
        <v>63</v>
      </c>
      <c r="E60" s="103"/>
    </row>
    <row r="61" spans="1:5" ht="16" customHeight="1" thickBot="1" x14ac:dyDescent="0.4">
      <c r="A61" s="375" t="s">
        <v>49</v>
      </c>
      <c r="B61" s="69" t="s">
        <v>79</v>
      </c>
      <c r="C61" s="58">
        <v>25</v>
      </c>
      <c r="D61" s="59" t="s">
        <v>38</v>
      </c>
      <c r="E61" s="112">
        <v>0.83</v>
      </c>
    </row>
    <row r="62" spans="1:5" ht="16" thickBot="1" x14ac:dyDescent="0.4">
      <c r="A62" s="376"/>
      <c r="B62" s="70" t="s">
        <v>80</v>
      </c>
      <c r="C62" s="63">
        <v>25</v>
      </c>
      <c r="D62" s="64" t="s">
        <v>96</v>
      </c>
      <c r="E62" s="114">
        <v>0.83</v>
      </c>
    </row>
    <row r="63" spans="1:5" ht="16" thickBot="1" x14ac:dyDescent="0.4">
      <c r="A63" s="376"/>
      <c r="B63" s="69" t="s">
        <v>81</v>
      </c>
      <c r="C63" s="58">
        <v>25</v>
      </c>
      <c r="D63" s="59" t="s">
        <v>39</v>
      </c>
      <c r="E63" s="112">
        <v>0.83</v>
      </c>
    </row>
    <row r="64" spans="1:5" ht="16" thickBot="1" x14ac:dyDescent="0.4">
      <c r="A64" s="376"/>
      <c r="B64" s="70" t="s">
        <v>82</v>
      </c>
      <c r="C64" s="71">
        <v>25</v>
      </c>
      <c r="D64" s="64" t="s">
        <v>40</v>
      </c>
      <c r="E64" s="114">
        <v>0.83</v>
      </c>
    </row>
    <row r="65" spans="1:5" ht="16" thickBot="1" x14ac:dyDescent="0.4">
      <c r="A65" s="376"/>
      <c r="B65" s="69" t="s">
        <v>83</v>
      </c>
      <c r="C65" s="72">
        <v>35</v>
      </c>
      <c r="D65" s="59" t="s">
        <v>48</v>
      </c>
      <c r="E65" s="112">
        <v>0.83</v>
      </c>
    </row>
    <row r="66" spans="1:5" ht="16" thickBot="1" x14ac:dyDescent="0.4">
      <c r="A66" s="376"/>
      <c r="B66" s="70" t="s">
        <v>84</v>
      </c>
      <c r="C66" s="71">
        <v>33</v>
      </c>
      <c r="D66" s="64" t="s">
        <v>41</v>
      </c>
      <c r="E66" s="114">
        <v>0.83</v>
      </c>
    </row>
    <row r="67" spans="1:5" ht="16" thickBot="1" x14ac:dyDescent="0.4">
      <c r="A67" s="376"/>
      <c r="B67" s="69" t="s">
        <v>85</v>
      </c>
      <c r="C67" s="72">
        <v>38</v>
      </c>
      <c r="D67" s="59" t="s">
        <v>42</v>
      </c>
      <c r="E67" s="112">
        <v>0.83</v>
      </c>
    </row>
    <row r="68" spans="1:5" ht="16" thickBot="1" x14ac:dyDescent="0.4">
      <c r="A68" s="377"/>
      <c r="B68" s="73" t="s">
        <v>86</v>
      </c>
      <c r="C68" s="74">
        <v>25</v>
      </c>
      <c r="D68" s="75" t="s">
        <v>43</v>
      </c>
      <c r="E68" s="116">
        <v>0.83</v>
      </c>
    </row>
    <row r="69" spans="1:5" ht="16" thickBot="1" x14ac:dyDescent="0.4"/>
    <row r="70" spans="1:5" ht="16" thickBot="1" x14ac:dyDescent="0.4">
      <c r="C70" s="118" t="s">
        <v>64</v>
      </c>
      <c r="D70" s="119" t="s">
        <v>101</v>
      </c>
      <c r="E70" s="145" t="s">
        <v>105</v>
      </c>
    </row>
    <row r="71" spans="1:5" x14ac:dyDescent="0.35">
      <c r="C71" s="128">
        <v>32</v>
      </c>
      <c r="D71" s="129" t="s">
        <v>90</v>
      </c>
      <c r="E71" s="20">
        <v>0.83</v>
      </c>
    </row>
    <row r="72" spans="1:5" ht="16" thickBot="1" x14ac:dyDescent="0.4">
      <c r="C72" s="130"/>
      <c r="D72" s="131" t="s">
        <v>44</v>
      </c>
      <c r="E72" s="68">
        <v>0.83</v>
      </c>
    </row>
    <row r="73" spans="1:5" ht="16" thickBot="1" x14ac:dyDescent="0.4">
      <c r="C73" s="132"/>
      <c r="D73" s="133" t="s">
        <v>45</v>
      </c>
      <c r="E73" s="11">
        <v>0.83</v>
      </c>
    </row>
    <row r="74" spans="1:5" x14ac:dyDescent="0.35">
      <c r="C74" s="128">
        <v>49</v>
      </c>
      <c r="D74" s="129" t="s">
        <v>9</v>
      </c>
      <c r="E74" s="67">
        <v>0.83</v>
      </c>
    </row>
    <row r="75" spans="1:5" x14ac:dyDescent="0.35">
      <c r="C75" s="134">
        <v>29</v>
      </c>
      <c r="D75" s="135" t="s">
        <v>145</v>
      </c>
      <c r="E75" s="22">
        <v>0.83</v>
      </c>
    </row>
    <row r="76" spans="1:5" x14ac:dyDescent="0.35">
      <c r="C76" s="134">
        <v>28</v>
      </c>
      <c r="D76" s="135" t="s">
        <v>146</v>
      </c>
      <c r="E76" s="22">
        <v>0.83</v>
      </c>
    </row>
    <row r="77" spans="1:5" x14ac:dyDescent="0.35">
      <c r="C77" s="134">
        <v>21</v>
      </c>
      <c r="D77" s="135" t="s">
        <v>46</v>
      </c>
      <c r="E77" s="22">
        <v>0.83</v>
      </c>
    </row>
    <row r="78" spans="1:5" x14ac:dyDescent="0.35">
      <c r="C78" s="134">
        <v>30</v>
      </c>
      <c r="D78" s="135" t="s">
        <v>91</v>
      </c>
      <c r="E78" s="22">
        <v>0.83</v>
      </c>
    </row>
    <row r="79" spans="1:5" x14ac:dyDescent="0.35">
      <c r="C79" s="134">
        <v>26</v>
      </c>
      <c r="D79" s="135" t="s">
        <v>16</v>
      </c>
      <c r="E79" s="22">
        <v>0.83</v>
      </c>
    </row>
    <row r="80" spans="1:5" x14ac:dyDescent="0.35">
      <c r="C80" s="134">
        <v>27</v>
      </c>
      <c r="D80" s="135" t="s">
        <v>17</v>
      </c>
      <c r="E80" s="22">
        <v>0.83</v>
      </c>
    </row>
    <row r="81" spans="3:5" x14ac:dyDescent="0.35">
      <c r="C81" s="134">
        <v>25</v>
      </c>
      <c r="D81" s="135" t="s">
        <v>92</v>
      </c>
      <c r="E81" s="22">
        <v>0.83</v>
      </c>
    </row>
    <row r="82" spans="3:5" x14ac:dyDescent="0.35">
      <c r="C82" s="134">
        <v>22</v>
      </c>
      <c r="D82" s="135" t="s">
        <v>18</v>
      </c>
      <c r="E82" s="22">
        <v>0.83</v>
      </c>
    </row>
    <row r="83" spans="3:5" x14ac:dyDescent="0.35">
      <c r="C83" s="134">
        <v>34</v>
      </c>
      <c r="D83" s="135" t="s">
        <v>93</v>
      </c>
      <c r="E83" s="22">
        <v>0.83</v>
      </c>
    </row>
    <row r="84" spans="3:5" x14ac:dyDescent="0.35">
      <c r="C84" s="134">
        <v>23</v>
      </c>
      <c r="D84" s="135" t="s">
        <v>94</v>
      </c>
      <c r="E84" s="22">
        <v>0.83</v>
      </c>
    </row>
    <row r="85" spans="3:5" x14ac:dyDescent="0.35">
      <c r="C85" s="134">
        <v>24</v>
      </c>
      <c r="D85" s="135" t="s">
        <v>95</v>
      </c>
      <c r="E85" s="22">
        <v>0.83</v>
      </c>
    </row>
    <row r="86" spans="3:5" ht="16" thickBot="1" x14ac:dyDescent="0.4">
      <c r="C86" s="136"/>
      <c r="D86" s="137" t="s">
        <v>47</v>
      </c>
      <c r="E86" s="68">
        <v>0.83</v>
      </c>
    </row>
    <row r="87" spans="3:5" x14ac:dyDescent="0.35">
      <c r="C87" s="128">
        <v>25</v>
      </c>
      <c r="D87" s="129" t="s">
        <v>38</v>
      </c>
      <c r="E87" s="20">
        <v>0.83</v>
      </c>
    </row>
    <row r="88" spans="3:5" x14ac:dyDescent="0.35">
      <c r="C88" s="134">
        <v>25</v>
      </c>
      <c r="D88" s="135" t="s">
        <v>96</v>
      </c>
      <c r="E88" s="22">
        <v>0.83</v>
      </c>
    </row>
    <row r="89" spans="3:5" x14ac:dyDescent="0.35">
      <c r="C89" s="134">
        <v>25</v>
      </c>
      <c r="D89" s="135" t="s">
        <v>39</v>
      </c>
      <c r="E89" s="22">
        <v>0.83</v>
      </c>
    </row>
    <row r="90" spans="3:5" x14ac:dyDescent="0.35">
      <c r="C90" s="134">
        <v>25</v>
      </c>
      <c r="D90" s="135" t="s">
        <v>40</v>
      </c>
      <c r="E90" s="22">
        <v>0.83</v>
      </c>
    </row>
    <row r="91" spans="3:5" x14ac:dyDescent="0.35">
      <c r="C91" s="134">
        <v>35</v>
      </c>
      <c r="D91" s="135" t="s">
        <v>48</v>
      </c>
      <c r="E91" s="22">
        <v>0.83</v>
      </c>
    </row>
    <row r="92" spans="3:5" x14ac:dyDescent="0.35">
      <c r="C92" s="134">
        <v>33</v>
      </c>
      <c r="D92" s="135" t="s">
        <v>41</v>
      </c>
      <c r="E92" s="22">
        <v>0.83</v>
      </c>
    </row>
    <row r="93" spans="3:5" x14ac:dyDescent="0.35">
      <c r="C93" s="134">
        <v>38</v>
      </c>
      <c r="D93" s="135" t="s">
        <v>147</v>
      </c>
      <c r="E93" s="22">
        <v>0.83</v>
      </c>
    </row>
    <row r="94" spans="3:5" x14ac:dyDescent="0.35">
      <c r="C94" s="134"/>
      <c r="D94" s="135" t="s">
        <v>43</v>
      </c>
      <c r="E94" s="22">
        <v>0.83</v>
      </c>
    </row>
    <row r="95" spans="3:5" ht="16" thickBot="1" x14ac:dyDescent="0.4">
      <c r="C95" s="130"/>
      <c r="D95" s="131" t="s">
        <v>49</v>
      </c>
      <c r="E95" s="24">
        <v>0.83</v>
      </c>
    </row>
    <row r="96" spans="3:5" ht="16" thickBot="1" x14ac:dyDescent="0.4">
      <c r="C96" s="138"/>
      <c r="D96" s="139" t="s">
        <v>100</v>
      </c>
      <c r="E96" s="18">
        <v>0.83</v>
      </c>
    </row>
  </sheetData>
  <mergeCells count="17">
    <mergeCell ref="G3:O13"/>
    <mergeCell ref="A61:A68"/>
    <mergeCell ref="B26:B27"/>
    <mergeCell ref="B24:B25"/>
    <mergeCell ref="B29:B30"/>
    <mergeCell ref="B35:B44"/>
    <mergeCell ref="B45:B51"/>
    <mergeCell ref="B52:B53"/>
    <mergeCell ref="B54:B60"/>
    <mergeCell ref="A23:A60"/>
    <mergeCell ref="A1:E1"/>
    <mergeCell ref="A4:A10"/>
    <mergeCell ref="B4:B8"/>
    <mergeCell ref="B9:B10"/>
    <mergeCell ref="A11:A22"/>
    <mergeCell ref="B11:B12"/>
    <mergeCell ref="B13:B22"/>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tabSelected="1" zoomScale="70" zoomScaleNormal="70" workbookViewId="0">
      <selection sqref="A1:E1"/>
    </sheetView>
  </sheetViews>
  <sheetFormatPr defaultRowHeight="15.5" x14ac:dyDescent="0.35"/>
  <cols>
    <col min="1" max="1" width="14.7265625" style="176"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08" t="s">
        <v>178</v>
      </c>
      <c r="B1" s="409"/>
      <c r="C1" s="409"/>
      <c r="D1" s="409"/>
      <c r="E1" s="410"/>
    </row>
    <row r="2" spans="1:5" ht="16" thickBot="1" x14ac:dyDescent="0.4"/>
    <row r="3" spans="1:5" ht="15" customHeight="1" thickBot="1" x14ac:dyDescent="0.4">
      <c r="A3" s="397" t="s">
        <v>179</v>
      </c>
      <c r="B3" s="243" t="s">
        <v>180</v>
      </c>
      <c r="C3" s="244" t="s">
        <v>181</v>
      </c>
      <c r="D3" s="244" t="s">
        <v>182</v>
      </c>
      <c r="E3" s="245" t="s">
        <v>183</v>
      </c>
    </row>
    <row r="4" spans="1:5" x14ac:dyDescent="0.35">
      <c r="A4" s="398"/>
      <c r="B4" s="223" t="s">
        <v>189</v>
      </c>
      <c r="C4" s="224"/>
      <c r="D4" s="224" t="s">
        <v>190</v>
      </c>
      <c r="E4" s="225" t="s">
        <v>418</v>
      </c>
    </row>
    <row r="5" spans="1:5" x14ac:dyDescent="0.35">
      <c r="A5" s="398"/>
      <c r="B5" s="184" t="s">
        <v>191</v>
      </c>
      <c r="C5" s="173">
        <v>90</v>
      </c>
      <c r="D5" s="173" t="s">
        <v>431</v>
      </c>
      <c r="E5" s="185" t="s">
        <v>419</v>
      </c>
    </row>
    <row r="6" spans="1:5" x14ac:dyDescent="0.35">
      <c r="A6" s="398"/>
      <c r="B6" s="184" t="s">
        <v>192</v>
      </c>
      <c r="C6" s="173">
        <v>2</v>
      </c>
      <c r="D6" s="173" t="s">
        <v>431</v>
      </c>
      <c r="E6" s="226" t="s">
        <v>390</v>
      </c>
    </row>
    <row r="7" spans="1:5" x14ac:dyDescent="0.35">
      <c r="A7" s="398"/>
      <c r="B7" s="184" t="s">
        <v>193</v>
      </c>
      <c r="C7" s="186">
        <v>1</v>
      </c>
      <c r="D7" s="186" t="s">
        <v>194</v>
      </c>
      <c r="E7" s="185" t="s">
        <v>420</v>
      </c>
    </row>
    <row r="8" spans="1:5" x14ac:dyDescent="0.35">
      <c r="A8" s="398"/>
      <c r="B8" s="184" t="s">
        <v>195</v>
      </c>
      <c r="C8" s="174">
        <v>1.4</v>
      </c>
      <c r="D8" s="174" t="s">
        <v>194</v>
      </c>
      <c r="E8" s="185" t="s">
        <v>421</v>
      </c>
    </row>
    <row r="9" spans="1:5" x14ac:dyDescent="0.35">
      <c r="A9" s="398"/>
      <c r="B9" s="184" t="s">
        <v>196</v>
      </c>
      <c r="C9" s="173">
        <v>300</v>
      </c>
      <c r="D9" s="173" t="s">
        <v>197</v>
      </c>
      <c r="E9" s="185" t="s">
        <v>422</v>
      </c>
    </row>
    <row r="10" spans="1:5" x14ac:dyDescent="0.35">
      <c r="A10" s="398"/>
      <c r="B10" s="184" t="s">
        <v>198</v>
      </c>
      <c r="C10" s="173">
        <v>1934</v>
      </c>
      <c r="D10" s="173" t="s">
        <v>431</v>
      </c>
      <c r="E10" s="185" t="s">
        <v>423</v>
      </c>
    </row>
    <row r="11" spans="1:5" ht="14.4" customHeight="1" x14ac:dyDescent="0.35">
      <c r="A11" s="398"/>
      <c r="B11" s="184" t="s">
        <v>199</v>
      </c>
      <c r="C11" s="173">
        <v>1000</v>
      </c>
      <c r="D11" s="173" t="s">
        <v>200</v>
      </c>
      <c r="E11" s="185" t="s">
        <v>201</v>
      </c>
    </row>
    <row r="12" spans="1:5" ht="14.4" customHeight="1" x14ac:dyDescent="0.35">
      <c r="A12" s="398"/>
      <c r="B12" s="184" t="s">
        <v>184</v>
      </c>
      <c r="C12" s="173">
        <v>1</v>
      </c>
      <c r="D12" s="173" t="s">
        <v>431</v>
      </c>
      <c r="E12" s="185" t="s">
        <v>185</v>
      </c>
    </row>
    <row r="13" spans="1:5" ht="14.4" customHeight="1" x14ac:dyDescent="0.35">
      <c r="A13" s="398"/>
      <c r="B13" s="184" t="s">
        <v>186</v>
      </c>
      <c r="C13" s="187">
        <v>0</v>
      </c>
      <c r="D13" s="187" t="s">
        <v>187</v>
      </c>
      <c r="E13" s="185" t="s">
        <v>188</v>
      </c>
    </row>
    <row r="14" spans="1:5" ht="14.4" customHeight="1" thickBot="1" x14ac:dyDescent="0.4">
      <c r="A14" s="399"/>
      <c r="B14" s="188" t="s">
        <v>202</v>
      </c>
      <c r="C14" s="189">
        <v>1</v>
      </c>
      <c r="D14" s="189" t="s">
        <v>431</v>
      </c>
      <c r="E14" s="190" t="s">
        <v>203</v>
      </c>
    </row>
    <row r="15" spans="1:5" ht="14.4" customHeight="1" thickBot="1" x14ac:dyDescent="0.4">
      <c r="A15" s="175"/>
      <c r="C15" s="3"/>
      <c r="E15" s="191"/>
    </row>
    <row r="16" spans="1:5" ht="14.4" customHeight="1" x14ac:dyDescent="0.35">
      <c r="A16" s="411" t="s">
        <v>204</v>
      </c>
      <c r="B16" s="248" t="s">
        <v>180</v>
      </c>
      <c r="C16" s="246" t="s">
        <v>181</v>
      </c>
      <c r="D16" s="246" t="s">
        <v>182</v>
      </c>
      <c r="E16" s="247" t="s">
        <v>183</v>
      </c>
    </row>
    <row r="17" spans="1:5" ht="14.4" customHeight="1" x14ac:dyDescent="0.35">
      <c r="A17" s="412"/>
      <c r="B17" s="192" t="s">
        <v>205</v>
      </c>
      <c r="C17" s="193">
        <v>0.2</v>
      </c>
      <c r="D17" s="193" t="s">
        <v>187</v>
      </c>
      <c r="E17" s="194" t="s">
        <v>424</v>
      </c>
    </row>
    <row r="18" spans="1:5" ht="14.4" customHeight="1" x14ac:dyDescent="0.35">
      <c r="A18" s="412"/>
      <c r="B18" s="192" t="s">
        <v>206</v>
      </c>
      <c r="C18" s="173">
        <v>20</v>
      </c>
      <c r="D18" s="173" t="s">
        <v>207</v>
      </c>
      <c r="E18" s="194" t="s">
        <v>427</v>
      </c>
    </row>
    <row r="19" spans="1:5" ht="14.4" customHeight="1" x14ac:dyDescent="0.35">
      <c r="A19" s="412"/>
      <c r="B19" s="192" t="s">
        <v>208</v>
      </c>
      <c r="C19" s="193">
        <v>0.05</v>
      </c>
      <c r="D19" s="193" t="s">
        <v>187</v>
      </c>
      <c r="E19" s="194" t="s">
        <v>426</v>
      </c>
    </row>
    <row r="20" spans="1:5" ht="14.4" customHeight="1" thickBot="1" x14ac:dyDescent="0.4">
      <c r="A20" s="413"/>
      <c r="B20" s="195" t="s">
        <v>209</v>
      </c>
      <c r="C20" s="196">
        <v>0.02</v>
      </c>
      <c r="D20" s="196" t="s">
        <v>187</v>
      </c>
      <c r="E20" s="197" t="s">
        <v>425</v>
      </c>
    </row>
    <row r="21" spans="1:5" ht="14.4" customHeight="1" thickBot="1" x14ac:dyDescent="0.4"/>
    <row r="22" spans="1:5" ht="14.4" customHeight="1" x14ac:dyDescent="0.35">
      <c r="A22" s="414" t="s">
        <v>210</v>
      </c>
      <c r="B22" s="248" t="s">
        <v>180</v>
      </c>
      <c r="C22" s="246" t="s">
        <v>181</v>
      </c>
      <c r="D22" s="246" t="s">
        <v>182</v>
      </c>
      <c r="E22" s="247" t="s">
        <v>183</v>
      </c>
    </row>
    <row r="23" spans="1:5" ht="14.4" customHeight="1" x14ac:dyDescent="0.35">
      <c r="A23" s="415"/>
      <c r="B23" s="192" t="s">
        <v>211</v>
      </c>
      <c r="C23" s="173">
        <v>10</v>
      </c>
      <c r="D23" s="173" t="s">
        <v>207</v>
      </c>
      <c r="E23" s="194" t="s">
        <v>428</v>
      </c>
    </row>
    <row r="24" spans="1:5" ht="14.4" customHeight="1" x14ac:dyDescent="0.35">
      <c r="A24" s="415"/>
      <c r="B24" s="192" t="s">
        <v>212</v>
      </c>
      <c r="C24" s="193">
        <v>0.03</v>
      </c>
      <c r="D24" s="193" t="s">
        <v>187</v>
      </c>
      <c r="E24" s="194" t="s">
        <v>188</v>
      </c>
    </row>
    <row r="25" spans="1:5" ht="14.4" customHeight="1" x14ac:dyDescent="0.35">
      <c r="A25" s="415"/>
      <c r="B25" s="192" t="s">
        <v>213</v>
      </c>
      <c r="C25" s="172"/>
      <c r="D25" s="172" t="s">
        <v>190</v>
      </c>
      <c r="E25" s="194" t="s">
        <v>214</v>
      </c>
    </row>
    <row r="26" spans="1:5" ht="14.4" customHeight="1" thickBot="1" x14ac:dyDescent="0.4">
      <c r="A26" s="416"/>
      <c r="B26" s="195" t="s">
        <v>215</v>
      </c>
      <c r="C26" s="189">
        <v>0</v>
      </c>
      <c r="D26" s="189" t="s">
        <v>190</v>
      </c>
      <c r="E26" s="197" t="s">
        <v>216</v>
      </c>
    </row>
    <row r="27" spans="1:5" ht="14.4" customHeight="1" thickBot="1" x14ac:dyDescent="0.4">
      <c r="C27" s="3"/>
    </row>
    <row r="28" spans="1:5" ht="14.4" customHeight="1" x14ac:dyDescent="0.35">
      <c r="A28" s="397" t="s">
        <v>217</v>
      </c>
      <c r="B28" s="248" t="s">
        <v>180</v>
      </c>
      <c r="C28" s="246" t="s">
        <v>181</v>
      </c>
      <c r="D28" s="246" t="s">
        <v>182</v>
      </c>
      <c r="E28" s="247" t="s">
        <v>183</v>
      </c>
    </row>
    <row r="29" spans="1:5" ht="14.4" customHeight="1" x14ac:dyDescent="0.35">
      <c r="A29" s="398"/>
      <c r="B29" s="192" t="s">
        <v>218</v>
      </c>
      <c r="C29" s="173">
        <v>185</v>
      </c>
      <c r="D29" s="173" t="s">
        <v>219</v>
      </c>
      <c r="E29" s="194" t="s">
        <v>429</v>
      </c>
    </row>
    <row r="30" spans="1:5" ht="14.4" customHeight="1" thickBot="1" x14ac:dyDescent="0.4">
      <c r="A30" s="399"/>
      <c r="B30" s="195" t="s">
        <v>220</v>
      </c>
      <c r="C30" s="189">
        <v>2</v>
      </c>
      <c r="D30" s="189" t="s">
        <v>431</v>
      </c>
      <c r="E30" s="197" t="s">
        <v>432</v>
      </c>
    </row>
    <row r="31" spans="1:5" ht="14.4" customHeight="1" thickBot="1" x14ac:dyDescent="0.4">
      <c r="A31" s="175"/>
      <c r="C31" s="3"/>
    </row>
    <row r="32" spans="1:5" ht="14.4" customHeight="1" x14ac:dyDescent="0.35">
      <c r="A32" s="397" t="s">
        <v>221</v>
      </c>
      <c r="B32" s="248" t="s">
        <v>180</v>
      </c>
      <c r="C32" s="246" t="s">
        <v>181</v>
      </c>
      <c r="D32" s="246" t="s">
        <v>182</v>
      </c>
      <c r="E32" s="247" t="s">
        <v>183</v>
      </c>
    </row>
    <row r="33" spans="1:5" ht="14.4" customHeight="1" x14ac:dyDescent="0.35">
      <c r="A33" s="398"/>
      <c r="B33" s="192" t="s">
        <v>222</v>
      </c>
      <c r="C33" s="173">
        <v>35</v>
      </c>
      <c r="D33" s="173" t="s">
        <v>219</v>
      </c>
      <c r="E33" s="194" t="s">
        <v>430</v>
      </c>
    </row>
    <row r="34" spans="1:5" ht="14.4" customHeight="1" thickBot="1" x14ac:dyDescent="0.4">
      <c r="A34" s="399"/>
      <c r="B34" s="195" t="s">
        <v>223</v>
      </c>
      <c r="C34" s="189">
        <v>2</v>
      </c>
      <c r="D34" s="189" t="s">
        <v>431</v>
      </c>
      <c r="E34" s="197" t="s">
        <v>433</v>
      </c>
    </row>
    <row r="35" spans="1:5" ht="14.4" customHeight="1" thickBot="1" x14ac:dyDescent="0.4">
      <c r="C35" s="3"/>
    </row>
    <row r="36" spans="1:5" ht="14.4" customHeight="1" x14ac:dyDescent="0.35">
      <c r="A36" s="397" t="s">
        <v>224</v>
      </c>
      <c r="B36" s="248" t="s">
        <v>180</v>
      </c>
      <c r="C36" s="246" t="s">
        <v>181</v>
      </c>
      <c r="D36" s="246" t="s">
        <v>182</v>
      </c>
      <c r="E36" s="247" t="s">
        <v>183</v>
      </c>
    </row>
    <row r="37" spans="1:5" ht="14.4" customHeight="1" thickBot="1" x14ac:dyDescent="0.4">
      <c r="A37" s="399"/>
      <c r="B37" s="195" t="s">
        <v>225</v>
      </c>
      <c r="C37" s="198">
        <v>0.6</v>
      </c>
      <c r="D37" s="198" t="s">
        <v>226</v>
      </c>
      <c r="E37" s="190" t="s">
        <v>434</v>
      </c>
    </row>
    <row r="38" spans="1:5" ht="14.4" customHeight="1" thickBot="1" x14ac:dyDescent="0.4"/>
    <row r="39" spans="1:5" ht="14.4" customHeight="1" x14ac:dyDescent="0.35">
      <c r="A39" s="414" t="s">
        <v>227</v>
      </c>
      <c r="B39" s="248" t="s">
        <v>180</v>
      </c>
      <c r="C39" s="246" t="s">
        <v>181</v>
      </c>
      <c r="D39" s="246" t="s">
        <v>182</v>
      </c>
      <c r="E39" s="247" t="s">
        <v>183</v>
      </c>
    </row>
    <row r="40" spans="1:5" ht="14.4" customHeight="1" x14ac:dyDescent="0.35">
      <c r="A40" s="415"/>
      <c r="B40" s="192" t="s">
        <v>228</v>
      </c>
      <c r="C40" s="199">
        <v>3.5</v>
      </c>
      <c r="D40" s="199" t="s">
        <v>441</v>
      </c>
      <c r="E40" s="200" t="s">
        <v>470</v>
      </c>
    </row>
    <row r="41" spans="1:5" ht="14.4" customHeight="1" x14ac:dyDescent="0.35">
      <c r="A41" s="415"/>
      <c r="B41" s="192" t="s">
        <v>229</v>
      </c>
      <c r="C41" s="173">
        <v>92.4</v>
      </c>
      <c r="D41" s="173" t="s">
        <v>230</v>
      </c>
      <c r="E41" s="194" t="s">
        <v>436</v>
      </c>
    </row>
    <row r="42" spans="1:5" ht="14.4" customHeight="1" x14ac:dyDescent="0.35">
      <c r="A42" s="415"/>
      <c r="B42" s="192" t="s">
        <v>231</v>
      </c>
      <c r="C42" s="173">
        <v>76.599999999999994</v>
      </c>
      <c r="D42" s="173" t="s">
        <v>230</v>
      </c>
      <c r="E42" s="194" t="s">
        <v>437</v>
      </c>
    </row>
    <row r="43" spans="1:5" ht="14.4" customHeight="1" x14ac:dyDescent="0.35">
      <c r="A43" s="415"/>
      <c r="B43" s="192" t="s">
        <v>232</v>
      </c>
      <c r="C43" s="173">
        <v>80.599999999999994</v>
      </c>
      <c r="D43" s="173" t="s">
        <v>230</v>
      </c>
      <c r="E43" s="194" t="s">
        <v>435</v>
      </c>
    </row>
    <row r="44" spans="1:5" ht="14.4" customHeight="1" x14ac:dyDescent="0.35">
      <c r="A44" s="415"/>
      <c r="B44" s="192" t="s">
        <v>233</v>
      </c>
      <c r="C44" s="173">
        <v>89</v>
      </c>
      <c r="D44" s="173" t="s">
        <v>230</v>
      </c>
      <c r="E44" s="194" t="s">
        <v>438</v>
      </c>
    </row>
    <row r="45" spans="1:5" ht="14.4" customHeight="1" thickBot="1" x14ac:dyDescent="0.4">
      <c r="A45" s="416"/>
      <c r="B45" s="195" t="s">
        <v>234</v>
      </c>
      <c r="C45" s="189">
        <v>82</v>
      </c>
      <c r="D45" s="189" t="s">
        <v>230</v>
      </c>
      <c r="E45" s="197" t="s">
        <v>439</v>
      </c>
    </row>
    <row r="46" spans="1:5" ht="14.4" customHeight="1" thickBot="1" x14ac:dyDescent="0.4"/>
    <row r="47" spans="1:5" ht="14.4" customHeight="1" x14ac:dyDescent="0.35">
      <c r="A47" s="397" t="s">
        <v>235</v>
      </c>
      <c r="B47" s="248" t="s">
        <v>180</v>
      </c>
      <c r="C47" s="246" t="s">
        <v>181</v>
      </c>
      <c r="D47" s="246" t="s">
        <v>182</v>
      </c>
      <c r="E47" s="247" t="s">
        <v>183</v>
      </c>
    </row>
    <row r="48" spans="1:5" ht="14.4" customHeight="1" x14ac:dyDescent="0.35">
      <c r="A48" s="398"/>
      <c r="B48" s="192" t="s">
        <v>236</v>
      </c>
      <c r="C48" s="199">
        <v>2023</v>
      </c>
      <c r="D48" s="199" t="s">
        <v>431</v>
      </c>
      <c r="E48" s="185" t="s">
        <v>237</v>
      </c>
    </row>
    <row r="49" spans="1:5" ht="14.4" customHeight="1" x14ac:dyDescent="0.35">
      <c r="A49" s="398"/>
      <c r="B49" s="192" t="s">
        <v>238</v>
      </c>
      <c r="C49" s="173">
        <v>50</v>
      </c>
      <c r="D49" s="173" t="s">
        <v>431</v>
      </c>
      <c r="E49" s="194" t="s">
        <v>239</v>
      </c>
    </row>
    <row r="50" spans="1:5" ht="14.4" customHeight="1" x14ac:dyDescent="0.35">
      <c r="A50" s="398"/>
      <c r="B50" s="192" t="s">
        <v>240</v>
      </c>
      <c r="C50" s="173">
        <v>21</v>
      </c>
      <c r="D50" s="173" t="s">
        <v>241</v>
      </c>
      <c r="E50" s="194" t="s">
        <v>242</v>
      </c>
    </row>
    <row r="51" spans="1:5" ht="14.4" customHeight="1" thickBot="1" x14ac:dyDescent="0.5">
      <c r="A51" s="399"/>
      <c r="B51" s="195" t="s">
        <v>446</v>
      </c>
      <c r="C51" s="189">
        <v>79.5</v>
      </c>
      <c r="D51" s="189" t="s">
        <v>241</v>
      </c>
      <c r="E51" s="197" t="s">
        <v>447</v>
      </c>
    </row>
    <row r="52" spans="1:5" ht="14.4" customHeight="1" thickBot="1" x14ac:dyDescent="0.4"/>
    <row r="53" spans="1:5" ht="14.4" customHeight="1" x14ac:dyDescent="0.35">
      <c r="A53" s="397" t="s">
        <v>243</v>
      </c>
      <c r="B53" s="248" t="s">
        <v>180</v>
      </c>
      <c r="C53" s="246" t="s">
        <v>181</v>
      </c>
      <c r="D53" s="246" t="s">
        <v>182</v>
      </c>
      <c r="E53" s="247" t="s">
        <v>183</v>
      </c>
    </row>
    <row r="54" spans="1:5" ht="14.4" customHeight="1" x14ac:dyDescent="0.45">
      <c r="A54" s="398"/>
      <c r="B54" s="192" t="s">
        <v>448</v>
      </c>
      <c r="C54" s="199">
        <v>87</v>
      </c>
      <c r="D54" s="201" t="s">
        <v>244</v>
      </c>
      <c r="E54" s="185" t="s">
        <v>449</v>
      </c>
    </row>
    <row r="55" spans="1:5" ht="14.4" customHeight="1" thickBot="1" x14ac:dyDescent="0.5">
      <c r="A55" s="399"/>
      <c r="B55" s="195" t="s">
        <v>450</v>
      </c>
      <c r="C55" s="196">
        <v>0.4</v>
      </c>
      <c r="D55" s="202" t="s">
        <v>187</v>
      </c>
      <c r="E55" s="197" t="s">
        <v>451</v>
      </c>
    </row>
    <row r="56" spans="1:5" ht="14.4" customHeight="1" thickBot="1" x14ac:dyDescent="0.4"/>
    <row r="57" spans="1:5" ht="14.4" customHeight="1" x14ac:dyDescent="0.35">
      <c r="A57" s="417" t="s">
        <v>245</v>
      </c>
      <c r="B57" s="248" t="s">
        <v>180</v>
      </c>
      <c r="C57" s="246" t="s">
        <v>181</v>
      </c>
      <c r="D57" s="246" t="s">
        <v>182</v>
      </c>
      <c r="E57" s="247" t="s">
        <v>183</v>
      </c>
    </row>
    <row r="58" spans="1:5" ht="14.4" customHeight="1" x14ac:dyDescent="0.35">
      <c r="A58" s="418"/>
      <c r="B58" s="192" t="s">
        <v>246</v>
      </c>
      <c r="C58" s="199">
        <v>10</v>
      </c>
      <c r="D58" s="201" t="s">
        <v>431</v>
      </c>
      <c r="E58" s="185" t="s">
        <v>247</v>
      </c>
    </row>
    <row r="59" spans="1:5" ht="14.4" customHeight="1" x14ac:dyDescent="0.35">
      <c r="A59" s="418"/>
      <c r="B59" s="192" t="s">
        <v>248</v>
      </c>
      <c r="C59" s="173">
        <v>6</v>
      </c>
      <c r="D59" s="177" t="s">
        <v>249</v>
      </c>
      <c r="E59" s="185" t="s">
        <v>250</v>
      </c>
    </row>
    <row r="60" spans="1:5" ht="14.4" customHeight="1" x14ac:dyDescent="0.35">
      <c r="A60" s="418"/>
      <c r="B60" s="192" t="s">
        <v>251</v>
      </c>
      <c r="C60" s="173">
        <v>30.791</v>
      </c>
      <c r="D60" s="177" t="s">
        <v>252</v>
      </c>
      <c r="E60" s="185" t="s">
        <v>253</v>
      </c>
    </row>
    <row r="61" spans="1:5" ht="14.4" customHeight="1" x14ac:dyDescent="0.35">
      <c r="A61" s="418"/>
      <c r="B61" s="192" t="s">
        <v>254</v>
      </c>
      <c r="C61" s="173">
        <v>10</v>
      </c>
      <c r="D61" s="177" t="s">
        <v>207</v>
      </c>
      <c r="E61" s="185" t="s">
        <v>255</v>
      </c>
    </row>
    <row r="62" spans="1:5" ht="14.4" customHeight="1" x14ac:dyDescent="0.35">
      <c r="A62" s="418"/>
      <c r="B62" s="192" t="s">
        <v>256</v>
      </c>
      <c r="C62" s="173">
        <v>5</v>
      </c>
      <c r="D62" s="177" t="s">
        <v>207</v>
      </c>
      <c r="E62" s="185" t="s">
        <v>257</v>
      </c>
    </row>
    <row r="63" spans="1:5" ht="14.4" customHeight="1" x14ac:dyDescent="0.35">
      <c r="A63" s="418"/>
      <c r="B63" s="192" t="s">
        <v>258</v>
      </c>
      <c r="C63" s="173">
        <v>6</v>
      </c>
      <c r="D63" s="177" t="s">
        <v>431</v>
      </c>
      <c r="E63" s="185" t="s">
        <v>259</v>
      </c>
    </row>
    <row r="64" spans="1:5" ht="14.4" customHeight="1" x14ac:dyDescent="0.35">
      <c r="A64" s="418"/>
      <c r="B64" s="192" t="s">
        <v>260</v>
      </c>
      <c r="C64" s="173">
        <v>0</v>
      </c>
      <c r="D64" s="177" t="s">
        <v>261</v>
      </c>
      <c r="E64" s="185" t="s">
        <v>262</v>
      </c>
    </row>
    <row r="65" spans="1:5" ht="14.4" customHeight="1" x14ac:dyDescent="0.35">
      <c r="A65" s="418"/>
      <c r="B65" s="203" t="s">
        <v>263</v>
      </c>
      <c r="C65" s="178">
        <v>4847</v>
      </c>
      <c r="D65" s="179" t="s">
        <v>264</v>
      </c>
      <c r="E65" s="204" t="s">
        <v>265</v>
      </c>
    </row>
    <row r="66" spans="1:5" ht="14.4" customHeight="1" x14ac:dyDescent="0.35">
      <c r="A66" s="418"/>
      <c r="B66" s="192" t="s">
        <v>266</v>
      </c>
      <c r="C66" s="173">
        <v>2</v>
      </c>
      <c r="D66" s="177"/>
      <c r="E66" s="185" t="s">
        <v>267</v>
      </c>
    </row>
    <row r="67" spans="1:5" ht="14.4" customHeight="1" thickBot="1" x14ac:dyDescent="0.4">
      <c r="A67" s="419"/>
      <c r="B67" s="205" t="s">
        <v>268</v>
      </c>
      <c r="C67" s="180">
        <v>0.433</v>
      </c>
      <c r="D67" s="181" t="s">
        <v>269</v>
      </c>
      <c r="E67" s="206" t="s">
        <v>440</v>
      </c>
    </row>
    <row r="68" spans="1:5" ht="14.4" customHeight="1" thickBot="1" x14ac:dyDescent="0.4"/>
    <row r="69" spans="1:5" ht="14.4" customHeight="1" x14ac:dyDescent="0.35">
      <c r="A69" s="420" t="s">
        <v>270</v>
      </c>
      <c r="B69" s="248" t="s">
        <v>180</v>
      </c>
      <c r="C69" s="246" t="s">
        <v>181</v>
      </c>
      <c r="D69" s="246" t="s">
        <v>182</v>
      </c>
      <c r="E69" s="247" t="s">
        <v>183</v>
      </c>
    </row>
    <row r="70" spans="1:5" ht="14.4" customHeight="1" x14ac:dyDescent="0.35">
      <c r="A70" s="421"/>
      <c r="B70" s="192" t="s">
        <v>271</v>
      </c>
      <c r="C70" s="207">
        <v>0.1</v>
      </c>
      <c r="D70" s="208" t="s">
        <v>187</v>
      </c>
      <c r="E70" s="185" t="s">
        <v>442</v>
      </c>
    </row>
    <row r="71" spans="1:5" ht="14.4" customHeight="1" x14ac:dyDescent="0.35">
      <c r="A71" s="421"/>
      <c r="B71" s="192" t="s">
        <v>272</v>
      </c>
      <c r="C71" s="173">
        <v>15</v>
      </c>
      <c r="D71" s="177" t="s">
        <v>273</v>
      </c>
      <c r="E71" s="194" t="s">
        <v>443</v>
      </c>
    </row>
    <row r="72" spans="1:5" ht="14.4" customHeight="1" thickBot="1" x14ac:dyDescent="0.4">
      <c r="A72" s="422"/>
      <c r="B72" s="195" t="s">
        <v>274</v>
      </c>
      <c r="C72" s="196">
        <v>0.01</v>
      </c>
      <c r="D72" s="202" t="s">
        <v>187</v>
      </c>
      <c r="E72" s="190" t="s">
        <v>444</v>
      </c>
    </row>
    <row r="73" spans="1:5" ht="14.4" customHeight="1" thickBot="1" x14ac:dyDescent="0.4">
      <c r="A73" s="182"/>
      <c r="C73" s="78"/>
      <c r="D73" s="78"/>
      <c r="E73" s="191"/>
    </row>
    <row r="74" spans="1:5" ht="14.4" customHeight="1" x14ac:dyDescent="0.35">
      <c r="A74" s="402" t="s">
        <v>275</v>
      </c>
      <c r="B74" s="248" t="s">
        <v>180</v>
      </c>
      <c r="C74" s="246" t="s">
        <v>181</v>
      </c>
      <c r="D74" s="246" t="s">
        <v>182</v>
      </c>
      <c r="E74" s="247" t="s">
        <v>183</v>
      </c>
    </row>
    <row r="75" spans="1:5" ht="14.4" customHeight="1" x14ac:dyDescent="0.35">
      <c r="A75" s="403"/>
      <c r="B75" s="192" t="s">
        <v>452</v>
      </c>
      <c r="C75" s="209">
        <v>6.5000000000000002E-2</v>
      </c>
      <c r="D75" s="210" t="s">
        <v>445</v>
      </c>
      <c r="E75" s="185" t="s">
        <v>276</v>
      </c>
    </row>
    <row r="76" spans="1:5" ht="14.25" customHeight="1" thickBot="1" x14ac:dyDescent="0.4">
      <c r="A76" s="404"/>
      <c r="B76" s="195" t="s">
        <v>453</v>
      </c>
      <c r="C76" s="198">
        <v>5.23</v>
      </c>
      <c r="D76" s="211" t="s">
        <v>244</v>
      </c>
      <c r="E76" s="197" t="s">
        <v>277</v>
      </c>
    </row>
    <row r="77" spans="1:5" ht="12" customHeight="1" thickBot="1" x14ac:dyDescent="0.4">
      <c r="A77" s="182"/>
      <c r="B77" s="212"/>
      <c r="C77" s="213"/>
      <c r="D77" s="214"/>
      <c r="E77" s="215"/>
    </row>
    <row r="78" spans="1:5" ht="35" customHeight="1" thickBot="1" x14ac:dyDescent="0.4">
      <c r="A78" s="408" t="s">
        <v>278</v>
      </c>
      <c r="B78" s="409"/>
      <c r="C78" s="409"/>
      <c r="D78" s="409"/>
      <c r="E78" s="410"/>
    </row>
    <row r="79" spans="1:5" ht="14.4" customHeight="1" thickBot="1" x14ac:dyDescent="0.4"/>
    <row r="80" spans="1:5" ht="14.4" customHeight="1" x14ac:dyDescent="0.35">
      <c r="A80" s="402" t="s">
        <v>279</v>
      </c>
      <c r="B80" s="248" t="s">
        <v>180</v>
      </c>
      <c r="C80" s="246" t="s">
        <v>181</v>
      </c>
      <c r="D80" s="246" t="s">
        <v>182</v>
      </c>
      <c r="E80" s="247" t="s">
        <v>183</v>
      </c>
    </row>
    <row r="81" spans="1:5" ht="14.4" customHeight="1" thickBot="1" x14ac:dyDescent="0.4">
      <c r="A81" s="404"/>
      <c r="B81" s="195" t="s">
        <v>380</v>
      </c>
      <c r="C81" s="216">
        <v>0.8</v>
      </c>
      <c r="D81" s="217" t="s">
        <v>187</v>
      </c>
      <c r="E81" s="190" t="s">
        <v>381</v>
      </c>
    </row>
    <row r="82" spans="1:5" ht="14.4" customHeight="1" thickBot="1" x14ac:dyDescent="0.4">
      <c r="A82" s="182"/>
      <c r="C82" s="218"/>
      <c r="D82" s="218"/>
    </row>
    <row r="83" spans="1:5" ht="35" customHeight="1" thickBot="1" x14ac:dyDescent="0.4">
      <c r="A83" s="408" t="s">
        <v>280</v>
      </c>
      <c r="B83" s="409"/>
      <c r="C83" s="409"/>
      <c r="D83" s="409"/>
      <c r="E83" s="410"/>
    </row>
    <row r="84" spans="1:5" ht="14.4" customHeight="1" thickBot="1" x14ac:dyDescent="0.4">
      <c r="A84" s="182"/>
      <c r="C84" s="218"/>
      <c r="D84" s="218"/>
    </row>
    <row r="85" spans="1:5" ht="33" customHeight="1" thickBot="1" x14ac:dyDescent="0.4">
      <c r="A85" s="400" t="s">
        <v>281</v>
      </c>
      <c r="B85" s="401"/>
      <c r="C85" s="401"/>
      <c r="D85" s="401"/>
      <c r="E85" s="254" t="s">
        <v>282</v>
      </c>
    </row>
    <row r="86" spans="1:5" ht="14.4" customHeight="1" thickBot="1" x14ac:dyDescent="0.4">
      <c r="A86" s="182"/>
      <c r="C86" s="218"/>
      <c r="D86" s="218"/>
    </row>
    <row r="87" spans="1:5" ht="14.4" customHeight="1" x14ac:dyDescent="0.35">
      <c r="A87" s="397" t="s">
        <v>283</v>
      </c>
      <c r="B87" s="248" t="s">
        <v>180</v>
      </c>
      <c r="C87" s="246" t="s">
        <v>181</v>
      </c>
      <c r="D87" s="246" t="s">
        <v>182</v>
      </c>
      <c r="E87" s="247" t="s">
        <v>183</v>
      </c>
    </row>
    <row r="88" spans="1:5" ht="14.4" customHeight="1" x14ac:dyDescent="0.35">
      <c r="A88" s="398"/>
      <c r="B88" s="192" t="s">
        <v>292</v>
      </c>
      <c r="C88" s="219"/>
      <c r="D88" s="173" t="s">
        <v>284</v>
      </c>
      <c r="E88" s="194" t="s">
        <v>293</v>
      </c>
    </row>
    <row r="89" spans="1:5" ht="14.4" customHeight="1" x14ac:dyDescent="0.35">
      <c r="A89" s="398"/>
      <c r="B89" s="192" t="s">
        <v>382</v>
      </c>
      <c r="C89" s="219"/>
      <c r="D89" s="173" t="s">
        <v>285</v>
      </c>
      <c r="E89" s="194" t="s">
        <v>471</v>
      </c>
    </row>
    <row r="90" spans="1:5" ht="14.4" customHeight="1" x14ac:dyDescent="0.35">
      <c r="A90" s="398"/>
      <c r="B90" s="192" t="s">
        <v>294</v>
      </c>
      <c r="C90" s="219"/>
      <c r="D90" s="173" t="s">
        <v>431</v>
      </c>
      <c r="E90" s="194" t="s">
        <v>295</v>
      </c>
    </row>
    <row r="91" spans="1:5" ht="14.4" customHeight="1" x14ac:dyDescent="0.35">
      <c r="A91" s="398"/>
      <c r="B91" s="192" t="s">
        <v>286</v>
      </c>
      <c r="C91" s="434"/>
      <c r="D91" s="173" t="s">
        <v>187</v>
      </c>
      <c r="E91" s="194" t="s">
        <v>287</v>
      </c>
    </row>
    <row r="92" spans="1:5" ht="14.4" customHeight="1" x14ac:dyDescent="0.35">
      <c r="A92" s="398"/>
      <c r="B92" s="192" t="s">
        <v>288</v>
      </c>
      <c r="C92" s="219"/>
      <c r="D92" s="173" t="s">
        <v>431</v>
      </c>
      <c r="E92" s="194" t="s">
        <v>289</v>
      </c>
    </row>
    <row r="93" spans="1:5" ht="14.4" customHeight="1" thickBot="1" x14ac:dyDescent="0.4">
      <c r="A93" s="399"/>
      <c r="B93" s="195" t="s">
        <v>290</v>
      </c>
      <c r="C93" s="220"/>
      <c r="D93" s="189" t="s">
        <v>431</v>
      </c>
      <c r="E93" s="197" t="s">
        <v>291</v>
      </c>
    </row>
    <row r="94" spans="1:5" ht="14.4" customHeight="1" thickBot="1" x14ac:dyDescent="0.4">
      <c r="A94" s="182"/>
      <c r="C94" s="221"/>
      <c r="D94" s="218"/>
    </row>
    <row r="95" spans="1:5" ht="14.4" customHeight="1" x14ac:dyDescent="0.35">
      <c r="A95" s="397" t="s">
        <v>140</v>
      </c>
      <c r="B95" s="248" t="s">
        <v>180</v>
      </c>
      <c r="C95" s="249" t="s">
        <v>181</v>
      </c>
      <c r="D95" s="246" t="s">
        <v>182</v>
      </c>
      <c r="E95" s="247" t="s">
        <v>183</v>
      </c>
    </row>
    <row r="96" spans="1:5" ht="14.4" customHeight="1" x14ac:dyDescent="0.35">
      <c r="A96" s="398"/>
      <c r="B96" s="192" t="s">
        <v>296</v>
      </c>
      <c r="C96" s="219"/>
      <c r="D96" s="173" t="s">
        <v>195</v>
      </c>
      <c r="E96" s="194" t="s">
        <v>297</v>
      </c>
    </row>
    <row r="97" spans="1:5" ht="14.4" customHeight="1" thickBot="1" x14ac:dyDescent="0.4">
      <c r="A97" s="399"/>
      <c r="B97" s="195" t="s">
        <v>298</v>
      </c>
      <c r="C97" s="435"/>
      <c r="D97" s="189" t="s">
        <v>187</v>
      </c>
      <c r="E97" s="197" t="s">
        <v>454</v>
      </c>
    </row>
    <row r="98" spans="1:5" ht="14.4" customHeight="1" thickBot="1" x14ac:dyDescent="0.4">
      <c r="A98" s="182"/>
      <c r="C98" s="222"/>
    </row>
    <row r="99" spans="1:5" ht="14.4" customHeight="1" x14ac:dyDescent="0.35">
      <c r="A99" s="397" t="s">
        <v>299</v>
      </c>
      <c r="B99" s="248" t="s">
        <v>180</v>
      </c>
      <c r="C99" s="249" t="s">
        <v>181</v>
      </c>
      <c r="D99" s="246" t="s">
        <v>182</v>
      </c>
      <c r="E99" s="247" t="s">
        <v>183</v>
      </c>
    </row>
    <row r="100" spans="1:5" ht="14.4" customHeight="1" x14ac:dyDescent="0.35">
      <c r="A100" s="398"/>
      <c r="B100" s="192" t="s">
        <v>296</v>
      </c>
      <c r="C100" s="219"/>
      <c r="D100" s="173" t="s">
        <v>195</v>
      </c>
      <c r="E100" s="194" t="s">
        <v>300</v>
      </c>
    </row>
    <row r="101" spans="1:5" ht="14.4" customHeight="1" thickBot="1" x14ac:dyDescent="0.4">
      <c r="A101" s="399"/>
      <c r="B101" s="195" t="s">
        <v>298</v>
      </c>
      <c r="C101" s="435"/>
      <c r="D101" s="189" t="s">
        <v>187</v>
      </c>
      <c r="E101" s="197" t="s">
        <v>455</v>
      </c>
    </row>
    <row r="102" spans="1:5" ht="14.4" customHeight="1" thickBot="1" x14ac:dyDescent="0.4">
      <c r="A102" s="182"/>
      <c r="C102" s="222"/>
    </row>
    <row r="103" spans="1:5" ht="14.4" customHeight="1" x14ac:dyDescent="0.35">
      <c r="A103" s="405" t="s">
        <v>302</v>
      </c>
      <c r="B103" s="248" t="s">
        <v>180</v>
      </c>
      <c r="C103" s="249" t="s">
        <v>181</v>
      </c>
      <c r="D103" s="246" t="s">
        <v>182</v>
      </c>
      <c r="E103" s="247" t="s">
        <v>183</v>
      </c>
    </row>
    <row r="104" spans="1:5" ht="14.4" customHeight="1" x14ac:dyDescent="0.35">
      <c r="A104" s="406"/>
      <c r="B104" s="192" t="s">
        <v>296</v>
      </c>
      <c r="C104" s="219"/>
      <c r="D104" s="173" t="s">
        <v>195</v>
      </c>
      <c r="E104" s="194" t="s">
        <v>303</v>
      </c>
    </row>
    <row r="105" spans="1:5" ht="14.4" customHeight="1" thickBot="1" x14ac:dyDescent="0.4">
      <c r="A105" s="407"/>
      <c r="B105" s="195" t="s">
        <v>298</v>
      </c>
      <c r="C105" s="435"/>
      <c r="D105" s="189" t="s">
        <v>187</v>
      </c>
      <c r="E105" s="197" t="s">
        <v>456</v>
      </c>
    </row>
    <row r="106" spans="1:5" ht="14.4" customHeight="1" thickBot="1" x14ac:dyDescent="0.4">
      <c r="A106" s="182"/>
      <c r="C106" s="221"/>
      <c r="D106" s="218"/>
    </row>
    <row r="107" spans="1:5" ht="14.4" customHeight="1" x14ac:dyDescent="0.35">
      <c r="A107" s="397" t="s">
        <v>304</v>
      </c>
      <c r="B107" s="248" t="s">
        <v>180</v>
      </c>
      <c r="C107" s="249" t="s">
        <v>181</v>
      </c>
      <c r="D107" s="246" t="s">
        <v>182</v>
      </c>
      <c r="E107" s="247" t="s">
        <v>183</v>
      </c>
    </row>
    <row r="108" spans="1:5" ht="14.4" customHeight="1" x14ac:dyDescent="0.35">
      <c r="A108" s="398"/>
      <c r="B108" s="192" t="s">
        <v>296</v>
      </c>
      <c r="C108" s="219"/>
      <c r="D108" s="173" t="s">
        <v>195</v>
      </c>
      <c r="E108" s="194" t="s">
        <v>305</v>
      </c>
    </row>
    <row r="109" spans="1:5" ht="14.4" customHeight="1" thickBot="1" x14ac:dyDescent="0.4">
      <c r="A109" s="399"/>
      <c r="B109" s="195" t="s">
        <v>298</v>
      </c>
      <c r="C109" s="435"/>
      <c r="D109" s="189" t="s">
        <v>187</v>
      </c>
      <c r="E109" s="197" t="s">
        <v>456</v>
      </c>
    </row>
    <row r="110" spans="1:5" ht="14" customHeight="1" thickBot="1" x14ac:dyDescent="0.4">
      <c r="A110" s="182"/>
      <c r="C110" s="222"/>
    </row>
    <row r="111" spans="1:5" ht="24.5" customHeight="1" thickBot="1" x14ac:dyDescent="0.4">
      <c r="A111" s="400" t="s">
        <v>306</v>
      </c>
      <c r="B111" s="401"/>
      <c r="C111" s="401"/>
      <c r="D111" s="401"/>
      <c r="E111" s="253" t="s">
        <v>307</v>
      </c>
    </row>
    <row r="112" spans="1:5" ht="14" customHeight="1" thickBot="1" x14ac:dyDescent="0.4">
      <c r="A112" s="182"/>
    </row>
    <row r="113" spans="1:5" ht="14.4" customHeight="1" x14ac:dyDescent="0.35">
      <c r="A113" s="397" t="s">
        <v>308</v>
      </c>
      <c r="B113" s="248" t="s">
        <v>180</v>
      </c>
      <c r="C113" s="246" t="s">
        <v>181</v>
      </c>
      <c r="D113" s="246" t="s">
        <v>182</v>
      </c>
      <c r="E113" s="247" t="s">
        <v>183</v>
      </c>
    </row>
    <row r="114" spans="1:5" x14ac:dyDescent="0.35">
      <c r="A114" s="398"/>
      <c r="B114" s="192" t="s">
        <v>296</v>
      </c>
      <c r="C114" s="219"/>
      <c r="D114" s="173" t="s">
        <v>195</v>
      </c>
      <c r="E114" s="194" t="s">
        <v>309</v>
      </c>
    </row>
    <row r="115" spans="1:5" ht="16" thickBot="1" x14ac:dyDescent="0.4">
      <c r="A115" s="399"/>
      <c r="B115" s="195" t="s">
        <v>298</v>
      </c>
      <c r="C115" s="435"/>
      <c r="D115" s="189" t="s">
        <v>187</v>
      </c>
      <c r="E115" s="197" t="s">
        <v>454</v>
      </c>
    </row>
    <row r="116" spans="1:5" ht="16" thickBot="1" x14ac:dyDescent="0.4"/>
    <row r="117" spans="1:5" ht="15.5" customHeight="1" x14ac:dyDescent="0.35">
      <c r="A117" s="397" t="s">
        <v>310</v>
      </c>
      <c r="B117" s="248" t="s">
        <v>180</v>
      </c>
      <c r="C117" s="246" t="s">
        <v>181</v>
      </c>
      <c r="D117" s="246" t="s">
        <v>182</v>
      </c>
      <c r="E117" s="247" t="s">
        <v>183</v>
      </c>
    </row>
    <row r="118" spans="1:5" x14ac:dyDescent="0.35">
      <c r="A118" s="398"/>
      <c r="B118" s="192" t="s">
        <v>296</v>
      </c>
      <c r="C118" s="219"/>
      <c r="D118" s="173" t="s">
        <v>195</v>
      </c>
      <c r="E118" s="194" t="s">
        <v>300</v>
      </c>
    </row>
    <row r="119" spans="1:5" ht="16" thickBot="1" x14ac:dyDescent="0.4">
      <c r="A119" s="399"/>
      <c r="B119" s="195" t="s">
        <v>298</v>
      </c>
      <c r="C119" s="435"/>
      <c r="D119" s="189" t="s">
        <v>187</v>
      </c>
      <c r="E119" s="197" t="s">
        <v>455</v>
      </c>
    </row>
    <row r="120" spans="1:5" ht="16" thickBot="1" x14ac:dyDescent="0.4"/>
    <row r="121" spans="1:5" ht="25" customHeight="1" thickBot="1" x14ac:dyDescent="0.4">
      <c r="A121" s="400" t="s">
        <v>311</v>
      </c>
      <c r="B121" s="401"/>
      <c r="C121" s="401"/>
      <c r="D121" s="401"/>
      <c r="E121" s="253" t="s">
        <v>312</v>
      </c>
    </row>
    <row r="122" spans="1:5" ht="16" thickBot="1" x14ac:dyDescent="0.4"/>
    <row r="123" spans="1:5" x14ac:dyDescent="0.35">
      <c r="A123" s="397" t="s">
        <v>55</v>
      </c>
      <c r="B123" s="248" t="s">
        <v>180</v>
      </c>
      <c r="C123" s="246" t="s">
        <v>181</v>
      </c>
      <c r="D123" s="246" t="s">
        <v>182</v>
      </c>
      <c r="E123" s="247" t="s">
        <v>183</v>
      </c>
    </row>
    <row r="124" spans="1:5" x14ac:dyDescent="0.35">
      <c r="A124" s="398"/>
      <c r="B124" s="192" t="s">
        <v>296</v>
      </c>
      <c r="C124" s="219"/>
      <c r="D124" s="173" t="s">
        <v>195</v>
      </c>
      <c r="E124" s="194" t="s">
        <v>305</v>
      </c>
    </row>
    <row r="125" spans="1:5" ht="16" thickBot="1" x14ac:dyDescent="0.4">
      <c r="A125" s="399"/>
      <c r="B125" s="195" t="s">
        <v>298</v>
      </c>
      <c r="C125" s="435"/>
      <c r="D125" s="189" t="s">
        <v>187</v>
      </c>
      <c r="E125" s="197" t="s">
        <v>454</v>
      </c>
    </row>
    <row r="126" spans="1:5" ht="16" thickBot="1" x14ac:dyDescent="0.4">
      <c r="A126" s="182"/>
    </row>
    <row r="127" spans="1:5" x14ac:dyDescent="0.35">
      <c r="A127" s="402" t="s">
        <v>313</v>
      </c>
      <c r="B127" s="248" t="s">
        <v>180</v>
      </c>
      <c r="C127" s="246" t="s">
        <v>181</v>
      </c>
      <c r="D127" s="246" t="s">
        <v>182</v>
      </c>
      <c r="E127" s="247" t="s">
        <v>183</v>
      </c>
    </row>
    <row r="128" spans="1:5" x14ac:dyDescent="0.35">
      <c r="A128" s="403"/>
      <c r="B128" s="192" t="s">
        <v>385</v>
      </c>
      <c r="C128" s="183"/>
      <c r="D128" s="173" t="s">
        <v>200</v>
      </c>
      <c r="E128" s="194" t="s">
        <v>386</v>
      </c>
    </row>
    <row r="129" spans="1:5" x14ac:dyDescent="0.35">
      <c r="A129" s="403"/>
      <c r="B129" s="192" t="s">
        <v>383</v>
      </c>
      <c r="C129" s="183"/>
      <c r="D129" s="173" t="s">
        <v>387</v>
      </c>
      <c r="E129" s="194" t="s">
        <v>314</v>
      </c>
    </row>
    <row r="130" spans="1:5" ht="16" thickBot="1" x14ac:dyDescent="0.4">
      <c r="A130" s="404"/>
      <c r="B130" s="195" t="s">
        <v>294</v>
      </c>
      <c r="C130" s="435"/>
      <c r="D130" s="189"/>
      <c r="E130" s="197" t="s">
        <v>315</v>
      </c>
    </row>
    <row r="131" spans="1:5" ht="16" thickBot="1" x14ac:dyDescent="0.4">
      <c r="A131" s="182"/>
    </row>
    <row r="132" spans="1:5" x14ac:dyDescent="0.35">
      <c r="A132" s="402" t="s">
        <v>56</v>
      </c>
      <c r="B132" s="248" t="s">
        <v>180</v>
      </c>
      <c r="C132" s="246" t="s">
        <v>181</v>
      </c>
      <c r="D132" s="246" t="s">
        <v>182</v>
      </c>
      <c r="E132" s="247" t="s">
        <v>183</v>
      </c>
    </row>
    <row r="133" spans="1:5" x14ac:dyDescent="0.35">
      <c r="A133" s="403"/>
      <c r="B133" s="192" t="s">
        <v>296</v>
      </c>
      <c r="C133" s="219"/>
      <c r="D133" s="173" t="s">
        <v>195</v>
      </c>
      <c r="E133" s="194" t="s">
        <v>305</v>
      </c>
    </row>
    <row r="134" spans="1:5" ht="16" thickBot="1" x14ac:dyDescent="0.4">
      <c r="A134" s="404"/>
      <c r="B134" s="195" t="s">
        <v>298</v>
      </c>
      <c r="C134" s="435"/>
      <c r="D134" s="189" t="s">
        <v>187</v>
      </c>
      <c r="E134" s="197" t="s">
        <v>455</v>
      </c>
    </row>
    <row r="135" spans="1:5" ht="16" thickBot="1" x14ac:dyDescent="0.4"/>
    <row r="136" spans="1:5" ht="15.5" customHeight="1" x14ac:dyDescent="0.35">
      <c r="A136" s="397" t="s">
        <v>316</v>
      </c>
      <c r="B136" s="248" t="s">
        <v>180</v>
      </c>
      <c r="C136" s="246" t="s">
        <v>181</v>
      </c>
      <c r="D136" s="246" t="s">
        <v>182</v>
      </c>
      <c r="E136" s="247" t="s">
        <v>183</v>
      </c>
    </row>
    <row r="137" spans="1:5" x14ac:dyDescent="0.35">
      <c r="A137" s="398"/>
      <c r="B137" s="192" t="s">
        <v>296</v>
      </c>
      <c r="C137" s="219"/>
      <c r="D137" s="173" t="s">
        <v>195</v>
      </c>
      <c r="E137" s="194" t="s">
        <v>300</v>
      </c>
    </row>
    <row r="138" spans="1:5" ht="16" thickBot="1" x14ac:dyDescent="0.4">
      <c r="A138" s="399"/>
      <c r="B138" s="195" t="s">
        <v>298</v>
      </c>
      <c r="C138" s="435"/>
      <c r="D138" s="189" t="s">
        <v>187</v>
      </c>
      <c r="E138" s="197" t="s">
        <v>301</v>
      </c>
    </row>
  </sheetData>
  <mergeCells count="30">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 ref="A80:A81"/>
    <mergeCell ref="A83:E83"/>
    <mergeCell ref="A85:D85"/>
    <mergeCell ref="A87:A93"/>
    <mergeCell ref="A95:A97"/>
    <mergeCell ref="A117:A119"/>
    <mergeCell ref="A121:D121"/>
    <mergeCell ref="A123:A125"/>
    <mergeCell ref="A127:A130"/>
    <mergeCell ref="A99:A101"/>
    <mergeCell ref="A103:A105"/>
    <mergeCell ref="A107:A109"/>
    <mergeCell ref="A111:D111"/>
    <mergeCell ref="A113:A1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zoomScale="85" zoomScaleNormal="85" workbookViewId="0">
      <selection sqref="A1:C1"/>
    </sheetView>
  </sheetViews>
  <sheetFormatPr defaultRowHeight="15.5" x14ac:dyDescent="0.35"/>
  <cols>
    <col min="1" max="1" width="44.7265625" style="2" bestFit="1" customWidth="1"/>
    <col min="2" max="3" width="19.1796875" style="308"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59" t="s">
        <v>462</v>
      </c>
      <c r="B1" s="360"/>
      <c r="C1" s="361"/>
      <c r="D1" s="255"/>
    </row>
    <row r="2" spans="1:4" ht="16" thickBot="1" x14ac:dyDescent="0.4">
      <c r="A2" s="309"/>
      <c r="B2" s="309"/>
      <c r="C2" s="309"/>
      <c r="D2" s="255"/>
    </row>
    <row r="3" spans="1:4" ht="16" thickBot="1" x14ac:dyDescent="0.4">
      <c r="A3" s="310"/>
      <c r="B3" s="354" t="s">
        <v>465</v>
      </c>
      <c r="C3" s="354" t="s">
        <v>466</v>
      </c>
    </row>
    <row r="4" spans="1:4" ht="16" thickBot="1" x14ac:dyDescent="0.4">
      <c r="A4" s="268" t="s">
        <v>118</v>
      </c>
      <c r="B4" s="292"/>
      <c r="C4" s="293"/>
    </row>
    <row r="5" spans="1:4" x14ac:dyDescent="0.35">
      <c r="A5" s="259" t="str">
        <f>'[1]Price Results PBS'!A7</f>
        <v>Wing</v>
      </c>
      <c r="B5" s="260">
        <v>74167.24530546373</v>
      </c>
      <c r="C5" s="260">
        <v>44500347.18327824</v>
      </c>
    </row>
    <row r="6" spans="1:4" x14ac:dyDescent="0.35">
      <c r="A6" s="261" t="str">
        <f>'[1]Price Results PBS'!A8</f>
        <v>Fuselage</v>
      </c>
      <c r="B6" s="262">
        <v>189326.25622723027</v>
      </c>
      <c r="C6" s="262">
        <v>113595753.73633817</v>
      </c>
    </row>
    <row r="7" spans="1:4" x14ac:dyDescent="0.35">
      <c r="A7" s="261" t="str">
        <f>'[1]Price Results PBS'!A9</f>
        <v>Horizontal tail</v>
      </c>
      <c r="B7" s="262">
        <v>13958.426425900343</v>
      </c>
      <c r="C7" s="262">
        <v>8375055.8555402057</v>
      </c>
    </row>
    <row r="8" spans="1:4" x14ac:dyDescent="0.35">
      <c r="A8" s="261" t="str">
        <f>'[1]Price Results PBS'!A10</f>
        <v>Vertical Tail</v>
      </c>
      <c r="B8" s="262">
        <v>37020.813134587348</v>
      </c>
      <c r="C8" s="262">
        <v>22212487.880752407</v>
      </c>
    </row>
    <row r="9" spans="1:4" ht="16" thickBot="1" x14ac:dyDescent="0.4">
      <c r="A9" s="263" t="str">
        <f>'[1]Price Results PBS'!A11</f>
        <v>Nacelles</v>
      </c>
      <c r="B9" s="264">
        <v>52852.004705893065</v>
      </c>
      <c r="C9" s="264">
        <v>31711202.823535837</v>
      </c>
    </row>
    <row r="10" spans="1:4" x14ac:dyDescent="0.35">
      <c r="A10" s="261" t="str">
        <f>'[1]Price Results PBS'!A13</f>
        <v>Main Landing Gear</v>
      </c>
      <c r="B10" s="262">
        <v>21871.346893608501</v>
      </c>
      <c r="C10" s="262">
        <v>13122808.136165101</v>
      </c>
    </row>
    <row r="11" spans="1:4" x14ac:dyDescent="0.35">
      <c r="A11" s="265" t="str">
        <f>'[1]Price Results PBS'!A14</f>
        <v>Nose Landing Gear</v>
      </c>
      <c r="B11" s="262">
        <v>8500.6850668316019</v>
      </c>
      <c r="C11" s="262">
        <v>5100411.0400989614</v>
      </c>
    </row>
    <row r="12" spans="1:4" ht="16" thickBot="1" x14ac:dyDescent="0.4">
      <c r="A12" s="266" t="s">
        <v>152</v>
      </c>
      <c r="B12" s="267">
        <v>50434.955923810958</v>
      </c>
      <c r="C12" s="267">
        <v>30260973.554286577</v>
      </c>
    </row>
    <row r="13" spans="1:4" ht="16" thickBot="1" x14ac:dyDescent="0.4">
      <c r="A13" s="268" t="s">
        <v>119</v>
      </c>
      <c r="B13" s="269">
        <v>674107.44167757547</v>
      </c>
      <c r="C13" s="269">
        <v>404464465.00654531</v>
      </c>
      <c r="D13" s="79"/>
    </row>
    <row r="14" spans="1:4" ht="16" thickBot="1" x14ac:dyDescent="0.4">
      <c r="A14" s="146"/>
      <c r="B14" s="147"/>
      <c r="C14" s="148"/>
    </row>
    <row r="15" spans="1:4" ht="16" thickBot="1" x14ac:dyDescent="0.4">
      <c r="A15" s="268" t="s">
        <v>120</v>
      </c>
      <c r="B15" s="149"/>
      <c r="C15" s="150"/>
    </row>
    <row r="16" spans="1:4" x14ac:dyDescent="0.35">
      <c r="A16" s="259" t="str">
        <f>'[1]Price Results PBS'!A16</f>
        <v>Engine</v>
      </c>
      <c r="B16" s="260">
        <v>99387.016935674939</v>
      </c>
      <c r="C16" s="260">
        <v>59632210.161404967</v>
      </c>
    </row>
    <row r="17" spans="1:7" x14ac:dyDescent="0.35">
      <c r="A17" s="270" t="str">
        <f>'[1]Price Results PBS'!A17</f>
        <v>Engine Control</v>
      </c>
      <c r="B17" s="271">
        <v>8517.4884550914085</v>
      </c>
      <c r="C17" s="271">
        <v>5110493.0730548454</v>
      </c>
    </row>
    <row r="18" spans="1:7" x14ac:dyDescent="0.35">
      <c r="A18" s="272" t="s">
        <v>50</v>
      </c>
      <c r="B18" s="262"/>
      <c r="C18" s="262"/>
    </row>
    <row r="19" spans="1:7" x14ac:dyDescent="0.35">
      <c r="A19" s="272" t="s">
        <v>51</v>
      </c>
      <c r="B19" s="262"/>
      <c r="C19" s="262"/>
    </row>
    <row r="20" spans="1:7" x14ac:dyDescent="0.35">
      <c r="A20" s="272" t="s">
        <v>144</v>
      </c>
      <c r="B20" s="262"/>
      <c r="C20" s="262"/>
    </row>
    <row r="21" spans="1:7" x14ac:dyDescent="0.35">
      <c r="A21" s="272" t="s">
        <v>52</v>
      </c>
      <c r="B21" s="262"/>
      <c r="C21" s="262"/>
    </row>
    <row r="22" spans="1:7" x14ac:dyDescent="0.35">
      <c r="A22" s="272" t="s">
        <v>140</v>
      </c>
      <c r="B22" s="262"/>
      <c r="C22" s="262"/>
    </row>
    <row r="23" spans="1:7" x14ac:dyDescent="0.35">
      <c r="A23" s="272" t="s">
        <v>8</v>
      </c>
      <c r="B23" s="262"/>
      <c r="C23" s="262"/>
    </row>
    <row r="24" spans="1:7" x14ac:dyDescent="0.35">
      <c r="A24" s="272" t="s">
        <v>53</v>
      </c>
      <c r="B24" s="262"/>
      <c r="C24" s="273"/>
    </row>
    <row r="25" spans="1:7" x14ac:dyDescent="0.35">
      <c r="A25" s="272" t="s">
        <v>54</v>
      </c>
      <c r="B25" s="262"/>
      <c r="C25" s="262"/>
    </row>
    <row r="26" spans="1:7" x14ac:dyDescent="0.35">
      <c r="A26" s="272" t="s">
        <v>55</v>
      </c>
      <c r="B26" s="262"/>
      <c r="C26" s="262"/>
    </row>
    <row r="27" spans="1:7" ht="16" thickBot="1" x14ac:dyDescent="0.4">
      <c r="A27" s="272" t="s">
        <v>56</v>
      </c>
      <c r="B27" s="262"/>
      <c r="C27" s="264"/>
      <c r="E27" s="274"/>
      <c r="G27" s="274"/>
    </row>
    <row r="28" spans="1:7" ht="16" thickBot="1" x14ac:dyDescent="0.4">
      <c r="A28" s="275" t="s">
        <v>121</v>
      </c>
      <c r="B28" s="276">
        <v>145944.89719909895</v>
      </c>
      <c r="C28" s="276">
        <v>87566938.319459379</v>
      </c>
      <c r="D28" s="79"/>
    </row>
    <row r="29" spans="1:7" ht="16" thickBot="1" x14ac:dyDescent="0.4">
      <c r="A29" s="151"/>
      <c r="B29" s="277"/>
      <c r="C29" s="278"/>
    </row>
    <row r="30" spans="1:7" ht="16" thickBot="1" x14ac:dyDescent="0.4">
      <c r="A30" s="275" t="s">
        <v>122</v>
      </c>
      <c r="B30" s="279"/>
      <c r="C30" s="280"/>
    </row>
    <row r="31" spans="1:7" x14ac:dyDescent="0.35">
      <c r="A31" s="259" t="s">
        <v>9</v>
      </c>
      <c r="B31" s="281">
        <v>33911.882932293505</v>
      </c>
      <c r="C31" s="282">
        <v>20347129.759376101</v>
      </c>
    </row>
    <row r="32" spans="1:7" ht="16" thickBot="1" x14ac:dyDescent="0.4">
      <c r="A32" s="266" t="s">
        <v>148</v>
      </c>
      <c r="B32" s="267">
        <v>44951.578834124128</v>
      </c>
      <c r="C32" s="267">
        <v>26970947.300474476</v>
      </c>
    </row>
    <row r="33" spans="1:3" x14ac:dyDescent="0.35">
      <c r="A33" s="259" t="s">
        <v>10</v>
      </c>
      <c r="B33" s="281">
        <v>28619.422958489129</v>
      </c>
      <c r="C33" s="282">
        <v>17171653.775093477</v>
      </c>
    </row>
    <row r="34" spans="1:3" x14ac:dyDescent="0.35">
      <c r="A34" s="261" t="s">
        <v>11</v>
      </c>
      <c r="B34" s="283">
        <v>18913.579407282643</v>
      </c>
      <c r="C34" s="284">
        <v>11348147.644369585</v>
      </c>
    </row>
    <row r="35" spans="1:3" ht="16" thickBot="1" x14ac:dyDescent="0.4">
      <c r="A35" s="266" t="s">
        <v>149</v>
      </c>
      <c r="B35" s="267">
        <v>66810.99382877168</v>
      </c>
      <c r="C35" s="267">
        <v>40086596.297263011</v>
      </c>
    </row>
    <row r="36" spans="1:3" x14ac:dyDescent="0.35">
      <c r="A36" s="259" t="str">
        <f>'[1]Price Results PBS'!A20</f>
        <v>Refuelling System</v>
      </c>
      <c r="B36" s="260">
        <v>2250.4078080523004</v>
      </c>
      <c r="C36" s="260">
        <v>1350244.6848313801</v>
      </c>
    </row>
    <row r="37" spans="1:3" x14ac:dyDescent="0.35">
      <c r="A37" s="261" t="str">
        <f>'[1]Price Results PBS'!A21</f>
        <v>Fueling System</v>
      </c>
      <c r="B37" s="262">
        <v>4430.0069868433411</v>
      </c>
      <c r="C37" s="262">
        <v>2658004.1921060048</v>
      </c>
    </row>
    <row r="38" spans="1:3" ht="16" thickBot="1" x14ac:dyDescent="0.4">
      <c r="A38" s="285" t="s">
        <v>123</v>
      </c>
      <c r="B38" s="286">
        <v>8608.727607846582</v>
      </c>
      <c r="C38" s="286">
        <v>5165236.5647079488</v>
      </c>
    </row>
    <row r="39" spans="1:3" x14ac:dyDescent="0.35">
      <c r="A39" s="287" t="str">
        <f>'[1]Price Results PBS'!A23</f>
        <v>CAU Group</v>
      </c>
      <c r="B39" s="260">
        <v>26345.79915034728</v>
      </c>
      <c r="C39" s="260">
        <v>15807479.490208369</v>
      </c>
    </row>
    <row r="40" spans="1:3" ht="16" thickBot="1" x14ac:dyDescent="0.4">
      <c r="A40" s="266" t="s">
        <v>153</v>
      </c>
      <c r="B40" s="267">
        <v>38852.564701085219</v>
      </c>
      <c r="C40" s="267">
        <v>23311538.820651133</v>
      </c>
    </row>
    <row r="41" spans="1:3" x14ac:dyDescent="0.35">
      <c r="A41" s="265" t="s">
        <v>124</v>
      </c>
      <c r="B41" s="262">
        <v>4589.2458636538222</v>
      </c>
      <c r="C41" s="262">
        <v>2753547.5181922931</v>
      </c>
    </row>
    <row r="42" spans="1:3" x14ac:dyDescent="0.35">
      <c r="A42" s="265" t="s">
        <v>125</v>
      </c>
      <c r="B42" s="262">
        <v>1502.7497884236129</v>
      </c>
      <c r="C42" s="262">
        <v>901649.87305416772</v>
      </c>
    </row>
    <row r="43" spans="1:3" ht="16" thickBot="1" x14ac:dyDescent="0.4">
      <c r="A43" s="266" t="s">
        <v>126</v>
      </c>
      <c r="B43" s="267">
        <v>7731.7894344545666</v>
      </c>
      <c r="C43" s="267">
        <v>4639073.6606727401</v>
      </c>
    </row>
    <row r="44" spans="1:3" x14ac:dyDescent="0.35">
      <c r="A44" s="265" t="s">
        <v>150</v>
      </c>
      <c r="B44" s="262">
        <v>11175.545083071778</v>
      </c>
      <c r="C44" s="262">
        <v>6705327.0498430673</v>
      </c>
    </row>
    <row r="45" spans="1:3" ht="16" thickBot="1" x14ac:dyDescent="0.4">
      <c r="A45" s="266" t="s">
        <v>154</v>
      </c>
      <c r="B45" s="267">
        <v>16357.675116096461</v>
      </c>
      <c r="C45" s="267">
        <v>9814605.0696578771</v>
      </c>
    </row>
    <row r="46" spans="1:3" x14ac:dyDescent="0.35">
      <c r="A46" s="265" t="s">
        <v>151</v>
      </c>
      <c r="B46" s="262">
        <v>14196.462328028681</v>
      </c>
      <c r="C46" s="262">
        <v>8517877.3968172092</v>
      </c>
    </row>
    <row r="47" spans="1:3" ht="16" thickBot="1" x14ac:dyDescent="0.4">
      <c r="A47" s="266" t="s">
        <v>155</v>
      </c>
      <c r="B47" s="267">
        <v>20224.71180635961</v>
      </c>
      <c r="C47" s="267">
        <v>12134827.083815766</v>
      </c>
    </row>
    <row r="48" spans="1:3" x14ac:dyDescent="0.35">
      <c r="A48" s="265" t="s">
        <v>92</v>
      </c>
      <c r="B48" s="262">
        <v>63374.793134435939</v>
      </c>
      <c r="C48" s="262">
        <v>38024875.880661562</v>
      </c>
    </row>
    <row r="49" spans="1:3" ht="16" thickBot="1" x14ac:dyDescent="0.4">
      <c r="A49" s="266" t="s">
        <v>156</v>
      </c>
      <c r="B49" s="267">
        <v>89300.084694968362</v>
      </c>
      <c r="C49" s="267">
        <v>53580050.816981018</v>
      </c>
    </row>
    <row r="50" spans="1:3" x14ac:dyDescent="0.35">
      <c r="A50" s="287" t="s">
        <v>18</v>
      </c>
      <c r="B50" s="260">
        <v>69353.196018021539</v>
      </c>
      <c r="C50" s="260">
        <v>41611917.610812925</v>
      </c>
    </row>
    <row r="51" spans="1:3" ht="16" thickBot="1" x14ac:dyDescent="0.4">
      <c r="A51" s="266" t="s">
        <v>127</v>
      </c>
      <c r="B51" s="267">
        <v>100679.51650860409</v>
      </c>
      <c r="C51" s="267">
        <v>60407709.905162454</v>
      </c>
    </row>
    <row r="52" spans="1:3" x14ac:dyDescent="0.35">
      <c r="A52" s="272" t="str">
        <f>'[1]Price Results PBS'!A36</f>
        <v>Bus interface and adapter unit</v>
      </c>
      <c r="B52" s="262">
        <v>53175.005588229695</v>
      </c>
      <c r="C52" s="262">
        <v>31905003.352937818</v>
      </c>
    </row>
    <row r="53" spans="1:3" x14ac:dyDescent="0.35">
      <c r="A53" s="272" t="str">
        <f>'[1]Price Results PBS'!A37</f>
        <v>ADF (ARN 149) &amp; Digital Map</v>
      </c>
      <c r="B53" s="262">
        <v>32892.170823911583</v>
      </c>
      <c r="C53" s="262">
        <v>19735302.49434695</v>
      </c>
    </row>
    <row r="54" spans="1:3" x14ac:dyDescent="0.35">
      <c r="A54" s="272" t="str">
        <f>'[1]Price Results PBS'!A38</f>
        <v>CNI MS &amp; Data Loader &amp; Mission Computer</v>
      </c>
      <c r="B54" s="262">
        <v>96590.099383929541</v>
      </c>
      <c r="C54" s="262">
        <v>57954059.630357727</v>
      </c>
    </row>
    <row r="55" spans="1:3" x14ac:dyDescent="0.35">
      <c r="A55" s="272" t="str">
        <f>'[1]Price Results PBS'!A39</f>
        <v>VHF NAV (ARN 147)</v>
      </c>
      <c r="B55" s="262">
        <v>24373.751058364243</v>
      </c>
      <c r="C55" s="262">
        <v>14624250.635018546</v>
      </c>
    </row>
    <row r="56" spans="1:3" x14ac:dyDescent="0.35">
      <c r="A56" s="272" t="str">
        <f>'[1]Price Results PBS'!A40</f>
        <v>Radalt</v>
      </c>
      <c r="B56" s="262">
        <v>8241.6785079049296</v>
      </c>
      <c r="C56" s="262">
        <v>4945007.1047429573</v>
      </c>
    </row>
    <row r="57" spans="1:3" x14ac:dyDescent="0.35">
      <c r="A57" s="272" t="str">
        <f>'[1]Price Results PBS'!A41</f>
        <v>Color weather radar</v>
      </c>
      <c r="B57" s="262">
        <v>42466.453985902474</v>
      </c>
      <c r="C57" s="262">
        <v>25479872.391541485</v>
      </c>
    </row>
    <row r="58" spans="1:3" x14ac:dyDescent="0.35">
      <c r="A58" s="272" t="str">
        <f>'[1]Price Results PBS'!A42</f>
        <v>Air Data Computer</v>
      </c>
      <c r="B58" s="262">
        <v>12209.932123565659</v>
      </c>
      <c r="C58" s="262">
        <v>7325959.274139395</v>
      </c>
    </row>
    <row r="59" spans="1:3" x14ac:dyDescent="0.35">
      <c r="A59" s="272" t="str">
        <f>'[1]Price Results PBS'!A43</f>
        <v>GPS/INS &amp; MDU</v>
      </c>
      <c r="B59" s="262">
        <v>44729.438666516944</v>
      </c>
      <c r="C59" s="262">
        <v>26837663.199910168</v>
      </c>
    </row>
    <row r="60" spans="1:3" x14ac:dyDescent="0.35">
      <c r="A60" s="272" t="str">
        <f>'[1]Price Results PBS'!A44</f>
        <v>UHF/VHF DF</v>
      </c>
      <c r="B60" s="262">
        <v>6457.3886674084042</v>
      </c>
      <c r="C60" s="262">
        <v>3874433.2004450425</v>
      </c>
    </row>
    <row r="61" spans="1:3" x14ac:dyDescent="0.35">
      <c r="A61" s="272" t="s">
        <v>26</v>
      </c>
      <c r="B61" s="262">
        <v>53250.765029656686</v>
      </c>
      <c r="C61" s="262">
        <v>31950459.017794013</v>
      </c>
    </row>
    <row r="62" spans="1:3" x14ac:dyDescent="0.35">
      <c r="A62" s="272" t="str">
        <f>'[1]Price Results PBS'!A45</f>
        <v>Mission SW</v>
      </c>
      <c r="B62" s="262">
        <v>4900.3013010046425</v>
      </c>
      <c r="C62" s="262">
        <v>2940180.7806027858</v>
      </c>
    </row>
    <row r="63" spans="1:3" x14ac:dyDescent="0.35">
      <c r="A63" s="261" t="str">
        <f>'[1]Price Results PBS'!A46</f>
        <v>Air Data SW</v>
      </c>
      <c r="B63" s="262">
        <v>4900.3013010046425</v>
      </c>
      <c r="C63" s="262">
        <v>2940180.7806027858</v>
      </c>
    </row>
    <row r="64" spans="1:3" ht="16" thickBot="1" x14ac:dyDescent="0.4">
      <c r="A64" s="266" t="s">
        <v>128</v>
      </c>
      <c r="B64" s="267">
        <v>535115.20552889176</v>
      </c>
      <c r="C64" s="267">
        <v>321069123.31733507</v>
      </c>
    </row>
    <row r="65" spans="1:5" x14ac:dyDescent="0.35">
      <c r="A65" s="288" t="str">
        <f>'[1]Price Results PBS'!A48</f>
        <v>VHF/UHF Radio</v>
      </c>
      <c r="B65" s="262">
        <v>19604.60350892297</v>
      </c>
      <c r="C65" s="262">
        <v>11762762.105353782</v>
      </c>
    </row>
    <row r="66" spans="1:5" x14ac:dyDescent="0.35">
      <c r="A66" s="288" t="str">
        <f>'[1]Price Results PBS'!A49</f>
        <v>HF</v>
      </c>
      <c r="B66" s="262">
        <v>38317.871347608299</v>
      </c>
      <c r="C66" s="262">
        <v>22990722.80856498</v>
      </c>
    </row>
    <row r="67" spans="1:5" x14ac:dyDescent="0.35">
      <c r="A67" s="288" t="str">
        <f>'[1]Price Results PBS'!A50</f>
        <v>INTERCOM System</v>
      </c>
      <c r="B67" s="262">
        <v>39149.964963105784</v>
      </c>
      <c r="C67" s="262">
        <v>23489978.977863472</v>
      </c>
    </row>
    <row r="68" spans="1:5" x14ac:dyDescent="0.35">
      <c r="A68" s="288" t="str">
        <f>'[1]Price Results PBS'!A51</f>
        <v>CVR</v>
      </c>
      <c r="B68" s="262">
        <v>30389.102676109524</v>
      </c>
      <c r="C68" s="262">
        <v>18233461.605665714</v>
      </c>
    </row>
    <row r="69" spans="1:5" x14ac:dyDescent="0.35">
      <c r="A69" s="288" t="str">
        <f>'[1]Price Results PBS'!A52</f>
        <v>FDR</v>
      </c>
      <c r="B69" s="262">
        <v>19924.840055993813</v>
      </c>
      <c r="C69" s="262">
        <v>11954904.033596288</v>
      </c>
    </row>
    <row r="70" spans="1:5" x14ac:dyDescent="0.35">
      <c r="A70" s="288" t="str">
        <f>'[1]Price Results PBS'!A53</f>
        <v>ELT</v>
      </c>
      <c r="B70" s="262">
        <v>5610.0551335686932</v>
      </c>
      <c r="C70" s="262">
        <v>3366033.0801412161</v>
      </c>
    </row>
    <row r="71" spans="1:5" x14ac:dyDescent="0.35">
      <c r="A71" s="261" t="str">
        <f>'[1]Price Results PBS'!A54</f>
        <v>TCAS II SYSTEM</v>
      </c>
      <c r="B71" s="262">
        <v>24762.988791580698</v>
      </c>
      <c r="C71" s="262">
        <v>14857793.274948418</v>
      </c>
    </row>
    <row r="72" spans="1:5" ht="16" thickBot="1" x14ac:dyDescent="0.4">
      <c r="A72" s="266" t="s">
        <v>129</v>
      </c>
      <c r="B72" s="267">
        <v>252774.1199672705</v>
      </c>
      <c r="C72" s="267">
        <v>151664471.9803623</v>
      </c>
    </row>
    <row r="73" spans="1:5" x14ac:dyDescent="0.35">
      <c r="A73" s="259" t="str">
        <f>'[1]Price Results PBS'!A56</f>
        <v>Electrical Generators</v>
      </c>
      <c r="B73" s="260">
        <v>32646.030074017923</v>
      </c>
      <c r="C73" s="260">
        <v>19587618.044410754</v>
      </c>
    </row>
    <row r="74" spans="1:5" x14ac:dyDescent="0.35">
      <c r="A74" s="270" t="str">
        <f>'[1]Price Results PBS'!A57</f>
        <v>Electrical Distribution and Others</v>
      </c>
      <c r="B74" s="271">
        <v>20598.087288913746</v>
      </c>
      <c r="C74" s="271">
        <v>12358852.373348247</v>
      </c>
    </row>
    <row r="75" spans="1:5" x14ac:dyDescent="0.35">
      <c r="A75" s="288" t="s">
        <v>57</v>
      </c>
      <c r="B75" s="262"/>
      <c r="C75" s="262"/>
    </row>
    <row r="76" spans="1:5" x14ac:dyDescent="0.35">
      <c r="A76" s="288" t="s">
        <v>58</v>
      </c>
      <c r="B76" s="262"/>
      <c r="C76" s="262"/>
    </row>
    <row r="77" spans="1:5" x14ac:dyDescent="0.35">
      <c r="A77" s="288" t="s">
        <v>59</v>
      </c>
      <c r="B77" s="262"/>
      <c r="C77" s="262"/>
    </row>
    <row r="78" spans="1:5" x14ac:dyDescent="0.35">
      <c r="A78" s="288" t="s">
        <v>60</v>
      </c>
      <c r="B78" s="262"/>
      <c r="C78" s="262"/>
      <c r="E78" s="274"/>
    </row>
    <row r="79" spans="1:5" x14ac:dyDescent="0.35">
      <c r="A79" s="288" t="s">
        <v>61</v>
      </c>
      <c r="B79" s="262"/>
      <c r="C79" s="262"/>
    </row>
    <row r="80" spans="1:5" x14ac:dyDescent="0.35">
      <c r="A80" s="261" t="s">
        <v>62</v>
      </c>
      <c r="B80" s="262"/>
      <c r="C80" s="262"/>
    </row>
    <row r="81" spans="1:4" x14ac:dyDescent="0.35">
      <c r="A81" s="261" t="s">
        <v>63</v>
      </c>
      <c r="B81" s="262"/>
      <c r="C81" s="262"/>
    </row>
    <row r="82" spans="1:4" ht="16" thickBot="1" x14ac:dyDescent="0.4">
      <c r="A82" s="266" t="s">
        <v>130</v>
      </c>
      <c r="B82" s="267">
        <v>101516.90897145923</v>
      </c>
      <c r="C82" s="267">
        <v>60910145.382875539</v>
      </c>
    </row>
    <row r="83" spans="1:4" ht="16" thickBot="1" x14ac:dyDescent="0.4">
      <c r="A83" s="268" t="s">
        <v>131</v>
      </c>
      <c r="B83" s="269">
        <v>1658160.2777015492</v>
      </c>
      <c r="C83" s="269">
        <v>994896166.62092948</v>
      </c>
      <c r="D83" s="79"/>
    </row>
    <row r="84" spans="1:4" ht="16" thickBot="1" x14ac:dyDescent="0.4">
      <c r="A84" s="289"/>
      <c r="B84" s="290"/>
      <c r="C84" s="291"/>
    </row>
    <row r="85" spans="1:4" ht="16" thickBot="1" x14ac:dyDescent="0.4">
      <c r="A85" s="268" t="s">
        <v>132</v>
      </c>
      <c r="B85" s="292"/>
      <c r="C85" s="293"/>
    </row>
    <row r="86" spans="1:4" x14ac:dyDescent="0.35">
      <c r="A86" s="265" t="s">
        <v>38</v>
      </c>
      <c r="B86" s="262">
        <v>10793.758487519708</v>
      </c>
      <c r="C86" s="262">
        <v>6476255.0925118243</v>
      </c>
    </row>
    <row r="87" spans="1:4" ht="16" thickBot="1" x14ac:dyDescent="0.4">
      <c r="A87" s="266" t="s">
        <v>157</v>
      </c>
      <c r="B87" s="267">
        <v>14455.530393428446</v>
      </c>
      <c r="C87" s="267">
        <v>8673318.2360570673</v>
      </c>
    </row>
    <row r="88" spans="1:4" x14ac:dyDescent="0.35">
      <c r="A88" s="265" t="s">
        <v>96</v>
      </c>
      <c r="B88" s="262">
        <v>6887.8470254568765</v>
      </c>
      <c r="C88" s="262">
        <v>4132708.2152741258</v>
      </c>
    </row>
    <row r="89" spans="1:4" ht="16" thickBot="1" x14ac:dyDescent="0.4">
      <c r="A89" s="266" t="s">
        <v>158</v>
      </c>
      <c r="B89" s="267">
        <v>10662.067963414482</v>
      </c>
      <c r="C89" s="267">
        <v>6397240.7780486885</v>
      </c>
    </row>
    <row r="90" spans="1:4" x14ac:dyDescent="0.35">
      <c r="A90" s="265" t="s">
        <v>39</v>
      </c>
      <c r="B90" s="262">
        <v>11659.018481448637</v>
      </c>
      <c r="C90" s="262">
        <v>6995411.0888691824</v>
      </c>
    </row>
    <row r="91" spans="1:4" ht="16" thickBot="1" x14ac:dyDescent="0.4">
      <c r="A91" s="266" t="s">
        <v>159</v>
      </c>
      <c r="B91" s="267">
        <v>15660.232960744428</v>
      </c>
      <c r="C91" s="267">
        <v>9396139.7764466573</v>
      </c>
    </row>
    <row r="92" spans="1:4" x14ac:dyDescent="0.35">
      <c r="A92" s="265" t="s">
        <v>40</v>
      </c>
      <c r="B92" s="262">
        <v>16590.966219255897</v>
      </c>
      <c r="C92" s="262">
        <v>9954579.7315535378</v>
      </c>
    </row>
    <row r="93" spans="1:4" ht="16" thickBot="1" x14ac:dyDescent="0.4">
      <c r="A93" s="266" t="s">
        <v>160</v>
      </c>
      <c r="B93" s="267">
        <v>21358.956971682372</v>
      </c>
      <c r="C93" s="267">
        <v>12815374.183009423</v>
      </c>
    </row>
    <row r="94" spans="1:4" x14ac:dyDescent="0.35">
      <c r="A94" s="265" t="s">
        <v>161</v>
      </c>
      <c r="B94" s="262">
        <v>33631.349062696521</v>
      </c>
      <c r="C94" s="262">
        <v>20178809.437617913</v>
      </c>
    </row>
    <row r="95" spans="1:4" ht="16" thickBot="1" x14ac:dyDescent="0.4">
      <c r="A95" s="266" t="s">
        <v>133</v>
      </c>
      <c r="B95" s="267">
        <v>47678.643479563514</v>
      </c>
      <c r="C95" s="267">
        <v>28607186.087738108</v>
      </c>
    </row>
    <row r="96" spans="1:4" x14ac:dyDescent="0.35">
      <c r="A96" s="265" t="s">
        <v>134</v>
      </c>
      <c r="B96" s="262">
        <v>24522.619862199754</v>
      </c>
      <c r="C96" s="262">
        <v>14713571.917319853</v>
      </c>
    </row>
    <row r="97" spans="1:6" ht="16" thickBot="1" x14ac:dyDescent="0.4">
      <c r="A97" s="266" t="s">
        <v>162</v>
      </c>
      <c r="B97" s="267">
        <v>34695.47178874263</v>
      </c>
      <c r="C97" s="267">
        <v>20817283.073245578</v>
      </c>
    </row>
    <row r="98" spans="1:6" x14ac:dyDescent="0.35">
      <c r="A98" s="265" t="s">
        <v>135</v>
      </c>
      <c r="B98" s="262">
        <v>2258.2082733160569</v>
      </c>
      <c r="C98" s="262">
        <v>1354924.9639896341</v>
      </c>
    </row>
    <row r="99" spans="1:6" ht="16" thickBot="1" x14ac:dyDescent="0.4">
      <c r="A99" s="266" t="s">
        <v>136</v>
      </c>
      <c r="B99" s="267">
        <v>2866.5148578550247</v>
      </c>
      <c r="C99" s="267">
        <v>1719908.9147130148</v>
      </c>
    </row>
    <row r="100" spans="1:6" ht="16" thickBot="1" x14ac:dyDescent="0.4">
      <c r="A100" s="265" t="s">
        <v>137</v>
      </c>
      <c r="B100" s="262">
        <v>15102.434673565198</v>
      </c>
      <c r="C100" s="262">
        <v>9061460.8041391186</v>
      </c>
    </row>
    <row r="101" spans="1:6" ht="16" thickBot="1" x14ac:dyDescent="0.4">
      <c r="A101" s="266" t="s">
        <v>138</v>
      </c>
      <c r="B101" s="267">
        <v>18348.292679388451</v>
      </c>
      <c r="C101" s="267">
        <v>11008975.607633071</v>
      </c>
      <c r="E101" s="294" t="s">
        <v>118</v>
      </c>
      <c r="F101" s="295">
        <f>C13/C106</f>
        <v>0.15186646255136968</v>
      </c>
    </row>
    <row r="102" spans="1:6" ht="16" thickBot="1" x14ac:dyDescent="0.4">
      <c r="A102" s="275" t="s">
        <v>139</v>
      </c>
      <c r="B102" s="276">
        <v>206302.46631501784</v>
      </c>
      <c r="C102" s="276">
        <v>123781479.7890107</v>
      </c>
      <c r="D102" s="79"/>
      <c r="E102" s="192" t="s">
        <v>120</v>
      </c>
      <c r="F102" s="296">
        <f>C28/C106</f>
        <v>3.2879232440889639E-2</v>
      </c>
    </row>
    <row r="103" spans="1:6" ht="16" thickBot="1" x14ac:dyDescent="0.4">
      <c r="A103" s="297"/>
      <c r="B103" s="298"/>
      <c r="C103" s="299"/>
      <c r="E103" s="192" t="s">
        <v>143</v>
      </c>
      <c r="F103" s="296">
        <f>C83/C106</f>
        <v>0.37355905030666559</v>
      </c>
    </row>
    <row r="104" spans="1:6" ht="16" thickBot="1" x14ac:dyDescent="0.4">
      <c r="A104" s="300" t="s">
        <v>163</v>
      </c>
      <c r="B104" s="301">
        <v>3178137.9408327001</v>
      </c>
      <c r="C104" s="301">
        <v>1906882764.4996202</v>
      </c>
      <c r="D104" s="79"/>
      <c r="E104" s="192" t="s">
        <v>82</v>
      </c>
      <c r="F104" s="296">
        <f>C102/C106</f>
        <v>4.647690240136846E-2</v>
      </c>
    </row>
    <row r="105" spans="1:6" ht="16" thickBot="1" x14ac:dyDescent="0.4">
      <c r="A105" s="302"/>
      <c r="B105" s="303"/>
      <c r="C105" s="304"/>
      <c r="E105" s="192" t="s">
        <v>165</v>
      </c>
      <c r="F105" s="296">
        <f>C104/C106-SUM(F101:F104)</f>
        <v>0.11120594824351215</v>
      </c>
    </row>
    <row r="106" spans="1:6" ht="16" thickBot="1" x14ac:dyDescent="0.4">
      <c r="A106" s="305" t="s">
        <v>164</v>
      </c>
      <c r="B106" s="306">
        <v>4438817.0393417506</v>
      </c>
      <c r="C106" s="306">
        <v>2663290223.6050501</v>
      </c>
      <c r="D106" s="79"/>
      <c r="E106" s="195" t="s">
        <v>166</v>
      </c>
      <c r="F106" s="307">
        <f>1-SUM(F101:F105)</f>
        <v>0.28401240405619443</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sqref="A1:C1"/>
    </sheetView>
  </sheetViews>
  <sheetFormatPr defaultRowHeight="15.5" x14ac:dyDescent="0.35"/>
  <cols>
    <col min="1" max="1" width="44.7265625" style="2" bestFit="1" customWidth="1"/>
    <col min="2" max="3" width="19.1796875" style="308" customWidth="1"/>
    <col min="4" max="4" width="8.7265625" style="2"/>
    <col min="5" max="5" width="21.90625" style="2" bestFit="1" customWidth="1"/>
    <col min="6" max="6" width="14.6328125" style="2" bestFit="1" customWidth="1"/>
    <col min="7" max="16384" width="8.7265625" style="2"/>
  </cols>
  <sheetData>
    <row r="1" spans="1:3" ht="25.5" thickBot="1" x14ac:dyDescent="0.4">
      <c r="A1" s="359" t="s">
        <v>463</v>
      </c>
      <c r="B1" s="360"/>
      <c r="C1" s="361"/>
    </row>
    <row r="2" spans="1:3" ht="16" thickBot="1" x14ac:dyDescent="0.4">
      <c r="A2" s="309"/>
      <c r="B2" s="309"/>
      <c r="C2" s="309"/>
    </row>
    <row r="3" spans="1:3" x14ac:dyDescent="0.35">
      <c r="A3" s="310"/>
      <c r="B3" s="354" t="s">
        <v>465</v>
      </c>
      <c r="C3" s="354" t="s">
        <v>466</v>
      </c>
    </row>
    <row r="4" spans="1:3" ht="16" thickBot="1" x14ac:dyDescent="0.4">
      <c r="A4" s="256" t="s">
        <v>118</v>
      </c>
      <c r="B4" s="257"/>
      <c r="C4" s="258"/>
    </row>
    <row r="5" spans="1:3" x14ac:dyDescent="0.35">
      <c r="A5" s="259" t="str">
        <f>'[1]Price Results PBS'!A7</f>
        <v>Wing</v>
      </c>
      <c r="B5" s="260">
        <v>1927553.3775876216</v>
      </c>
      <c r="C5" s="260">
        <v>1156532026.552573</v>
      </c>
    </row>
    <row r="6" spans="1:3" x14ac:dyDescent="0.35">
      <c r="A6" s="261" t="str">
        <f>'[1]Price Results PBS'!A8</f>
        <v>Fuselage</v>
      </c>
      <c r="B6" s="262">
        <v>2951789.3924068692</v>
      </c>
      <c r="C6" s="262">
        <v>1771073635.4441216</v>
      </c>
    </row>
    <row r="7" spans="1:3" x14ac:dyDescent="0.35">
      <c r="A7" s="261" t="str">
        <f>'[1]Price Results PBS'!A9</f>
        <v>Horizontal tail</v>
      </c>
      <c r="B7" s="262">
        <v>259931.41627321448</v>
      </c>
      <c r="C7" s="262">
        <v>155958849.76392868</v>
      </c>
    </row>
    <row r="8" spans="1:3" x14ac:dyDescent="0.35">
      <c r="A8" s="261" t="str">
        <f>'[1]Price Results PBS'!A10</f>
        <v>Vertical Tail</v>
      </c>
      <c r="B8" s="262">
        <v>293173.03455524251</v>
      </c>
      <c r="C8" s="262">
        <v>175903820.73314551</v>
      </c>
    </row>
    <row r="9" spans="1:3" ht="16" thickBot="1" x14ac:dyDescent="0.4">
      <c r="A9" s="263" t="str">
        <f>'[1]Price Results PBS'!A11</f>
        <v>Nacelles</v>
      </c>
      <c r="B9" s="264">
        <v>765118.92550479248</v>
      </c>
      <c r="C9" s="264">
        <v>459071355.30287552</v>
      </c>
    </row>
    <row r="10" spans="1:3" x14ac:dyDescent="0.35">
      <c r="A10" s="261" t="str">
        <f>'[1]Price Results PBS'!A13</f>
        <v>Main Landing Gear</v>
      </c>
      <c r="B10" s="262">
        <v>1043134.2624109413</v>
      </c>
      <c r="C10" s="262">
        <v>625880557.44656479</v>
      </c>
    </row>
    <row r="11" spans="1:3" x14ac:dyDescent="0.35">
      <c r="A11" s="265" t="str">
        <f>'[1]Price Results PBS'!A14</f>
        <v>Nose Landing Gear</v>
      </c>
      <c r="B11" s="262">
        <v>118617.6624625736</v>
      </c>
      <c r="C11" s="262">
        <v>71170597.477544159</v>
      </c>
    </row>
    <row r="12" spans="1:3" ht="16" thickBot="1" x14ac:dyDescent="0.4">
      <c r="A12" s="266" t="s">
        <v>152</v>
      </c>
      <c r="B12" s="267">
        <v>1198128.2835317766</v>
      </c>
      <c r="C12" s="267">
        <v>718876970.119066</v>
      </c>
    </row>
    <row r="13" spans="1:3" ht="16" thickBot="1" x14ac:dyDescent="0.4">
      <c r="A13" s="268" t="s">
        <v>119</v>
      </c>
      <c r="B13" s="269">
        <v>8655056.5666367356</v>
      </c>
      <c r="C13" s="269">
        <v>5193033939.9820414</v>
      </c>
    </row>
    <row r="14" spans="1:3" ht="16" thickBot="1" x14ac:dyDescent="0.4">
      <c r="A14" s="146"/>
      <c r="B14" s="147"/>
      <c r="C14" s="148"/>
    </row>
    <row r="15" spans="1:3" ht="16" thickBot="1" x14ac:dyDescent="0.4">
      <c r="A15" s="268" t="s">
        <v>120</v>
      </c>
      <c r="B15" s="149"/>
      <c r="C15" s="150"/>
    </row>
    <row r="16" spans="1:3" x14ac:dyDescent="0.35">
      <c r="A16" s="259" t="str">
        <f>'[1]Price Results PBS'!A16</f>
        <v>Engine</v>
      </c>
      <c r="B16" s="260">
        <v>4842659.2568378337</v>
      </c>
      <c r="C16" s="260">
        <v>2905595554.1027002</v>
      </c>
    </row>
    <row r="17" spans="1:3" x14ac:dyDescent="0.35">
      <c r="A17" s="270" t="str">
        <f>'[1]Price Results PBS'!A17</f>
        <v>Engine Control</v>
      </c>
      <c r="B17" s="271">
        <v>177473.46336347863</v>
      </c>
      <c r="C17" s="271">
        <v>106484078.01808718</v>
      </c>
    </row>
    <row r="18" spans="1:3" x14ac:dyDescent="0.35">
      <c r="A18" s="272" t="s">
        <v>50</v>
      </c>
      <c r="B18" s="262"/>
      <c r="C18" s="262"/>
    </row>
    <row r="19" spans="1:3" x14ac:dyDescent="0.35">
      <c r="A19" s="272" t="s">
        <v>51</v>
      </c>
      <c r="B19" s="262"/>
      <c r="C19" s="262"/>
    </row>
    <row r="20" spans="1:3" x14ac:dyDescent="0.35">
      <c r="A20" s="272" t="s">
        <v>144</v>
      </c>
      <c r="B20" s="262"/>
      <c r="C20" s="262"/>
    </row>
    <row r="21" spans="1:3" x14ac:dyDescent="0.35">
      <c r="A21" s="272" t="s">
        <v>52</v>
      </c>
      <c r="B21" s="262"/>
      <c r="C21" s="262"/>
    </row>
    <row r="22" spans="1:3" x14ac:dyDescent="0.35">
      <c r="A22" s="272" t="s">
        <v>140</v>
      </c>
      <c r="B22" s="262"/>
      <c r="C22" s="262"/>
    </row>
    <row r="23" spans="1:3" x14ac:dyDescent="0.35">
      <c r="A23" s="272" t="s">
        <v>8</v>
      </c>
      <c r="B23" s="262"/>
      <c r="C23" s="262"/>
    </row>
    <row r="24" spans="1:3" x14ac:dyDescent="0.35">
      <c r="A24" s="272" t="s">
        <v>53</v>
      </c>
      <c r="B24" s="262"/>
      <c r="C24" s="262"/>
    </row>
    <row r="25" spans="1:3" x14ac:dyDescent="0.35">
      <c r="A25" s="272" t="s">
        <v>54</v>
      </c>
      <c r="B25" s="262"/>
      <c r="C25" s="262"/>
    </row>
    <row r="26" spans="1:3" x14ac:dyDescent="0.35">
      <c r="A26" s="272" t="s">
        <v>55</v>
      </c>
      <c r="B26" s="262"/>
      <c r="C26" s="262"/>
    </row>
    <row r="27" spans="1:3" ht="16" thickBot="1" x14ac:dyDescent="0.4">
      <c r="A27" s="272" t="s">
        <v>56</v>
      </c>
      <c r="B27" s="262"/>
      <c r="C27" s="262"/>
    </row>
    <row r="28" spans="1:3" ht="16" thickBot="1" x14ac:dyDescent="0.4">
      <c r="A28" s="275" t="s">
        <v>121</v>
      </c>
      <c r="B28" s="276">
        <v>7024283.9245602358</v>
      </c>
      <c r="C28" s="276">
        <v>4214570354.7361417</v>
      </c>
    </row>
    <row r="29" spans="1:3" ht="16" thickBot="1" x14ac:dyDescent="0.4">
      <c r="A29" s="151"/>
      <c r="B29" s="277"/>
      <c r="C29" s="278"/>
    </row>
    <row r="30" spans="1:3" ht="16" thickBot="1" x14ac:dyDescent="0.4">
      <c r="A30" s="275" t="s">
        <v>122</v>
      </c>
      <c r="B30" s="279"/>
      <c r="C30" s="280"/>
    </row>
    <row r="31" spans="1:3" x14ac:dyDescent="0.35">
      <c r="A31" s="259" t="s">
        <v>9</v>
      </c>
      <c r="B31" s="281">
        <v>244231.09921973429</v>
      </c>
      <c r="C31" s="282">
        <v>146538659.53184056</v>
      </c>
    </row>
    <row r="32" spans="1:3" ht="16" thickBot="1" x14ac:dyDescent="0.4">
      <c r="A32" s="266" t="s">
        <v>148</v>
      </c>
      <c r="B32" s="267">
        <v>280868.84390628611</v>
      </c>
      <c r="C32" s="267">
        <v>168521306.34377167</v>
      </c>
    </row>
    <row r="33" spans="1:3" x14ac:dyDescent="0.35">
      <c r="A33" s="259" t="s">
        <v>10</v>
      </c>
      <c r="B33" s="281">
        <v>193554.17177097287</v>
      </c>
      <c r="C33" s="282">
        <v>116132503.06258371</v>
      </c>
    </row>
    <row r="34" spans="1:3" x14ac:dyDescent="0.35">
      <c r="A34" s="261" t="s">
        <v>11</v>
      </c>
      <c r="B34" s="283">
        <v>114863.84236163418</v>
      </c>
      <c r="C34" s="284">
        <v>68918305.416980505</v>
      </c>
    </row>
    <row r="35" spans="1:3" ht="16" thickBot="1" x14ac:dyDescent="0.4">
      <c r="A35" s="266" t="s">
        <v>149</v>
      </c>
      <c r="B35" s="267">
        <v>341870.13390578615</v>
      </c>
      <c r="C35" s="267">
        <v>205122080.34347171</v>
      </c>
    </row>
    <row r="36" spans="1:3" x14ac:dyDescent="0.35">
      <c r="A36" s="259" t="str">
        <f>'[1]Price Results PBS'!A20</f>
        <v>Refuelling System</v>
      </c>
      <c r="B36" s="260">
        <v>24720.474792320929</v>
      </c>
      <c r="C36" s="260">
        <v>14832284.875392558</v>
      </c>
    </row>
    <row r="37" spans="1:3" x14ac:dyDescent="0.35">
      <c r="A37" s="261" t="str">
        <f>'[1]Price Results PBS'!A21</f>
        <v>Fueling System</v>
      </c>
      <c r="B37" s="262">
        <v>78992.384205941329</v>
      </c>
      <c r="C37" s="262">
        <v>47395430.523564801</v>
      </c>
    </row>
    <row r="38" spans="1:3" ht="16" thickBot="1" x14ac:dyDescent="0.4">
      <c r="A38" s="285" t="s">
        <v>123</v>
      </c>
      <c r="B38" s="286">
        <v>106545.42524852286</v>
      </c>
      <c r="C38" s="286">
        <v>63927255.149113722</v>
      </c>
    </row>
    <row r="39" spans="1:3" x14ac:dyDescent="0.35">
      <c r="A39" s="287" t="str">
        <f>'[1]Price Results PBS'!A23</f>
        <v>CAU Group</v>
      </c>
      <c r="B39" s="260">
        <v>282686.0905161291</v>
      </c>
      <c r="C39" s="260">
        <v>169611654.30967745</v>
      </c>
    </row>
    <row r="40" spans="1:3" ht="16" thickBot="1" x14ac:dyDescent="0.4">
      <c r="A40" s="266" t="s">
        <v>153</v>
      </c>
      <c r="B40" s="267">
        <v>344997.00320029311</v>
      </c>
      <c r="C40" s="267">
        <v>206998201.92017585</v>
      </c>
    </row>
    <row r="41" spans="1:3" x14ac:dyDescent="0.35">
      <c r="A41" s="265" t="s">
        <v>124</v>
      </c>
      <c r="B41" s="262">
        <v>46829.178863890935</v>
      </c>
      <c r="C41" s="262">
        <v>28097507.318334561</v>
      </c>
    </row>
    <row r="42" spans="1:3" x14ac:dyDescent="0.35">
      <c r="A42" s="265" t="s">
        <v>125</v>
      </c>
      <c r="B42" s="262">
        <v>20755.587527309362</v>
      </c>
      <c r="C42" s="262">
        <v>12453352.516385617</v>
      </c>
    </row>
    <row r="43" spans="1:3" ht="16" thickBot="1" x14ac:dyDescent="0.4">
      <c r="A43" s="266" t="s">
        <v>126</v>
      </c>
      <c r="B43" s="267">
        <v>74267.871525788461</v>
      </c>
      <c r="C43" s="267">
        <v>44560722.915473074</v>
      </c>
    </row>
    <row r="44" spans="1:3" x14ac:dyDescent="0.35">
      <c r="A44" s="265" t="s">
        <v>150</v>
      </c>
      <c r="B44" s="262">
        <v>26109.968443057332</v>
      </c>
      <c r="C44" s="262">
        <v>15665981.065834399</v>
      </c>
    </row>
    <row r="45" spans="1:3" ht="16" thickBot="1" x14ac:dyDescent="0.4">
      <c r="A45" s="266" t="s">
        <v>154</v>
      </c>
      <c r="B45" s="267">
        <v>30032.529912187048</v>
      </c>
      <c r="C45" s="267">
        <v>18019517.947312228</v>
      </c>
    </row>
    <row r="46" spans="1:3" x14ac:dyDescent="0.35">
      <c r="A46" s="265" t="s">
        <v>151</v>
      </c>
      <c r="B46" s="262">
        <v>153371.14223800998</v>
      </c>
      <c r="C46" s="262">
        <v>92022685.342805997</v>
      </c>
    </row>
    <row r="47" spans="1:3" ht="16" thickBot="1" x14ac:dyDescent="0.4">
      <c r="A47" s="266" t="s">
        <v>155</v>
      </c>
      <c r="B47" s="267">
        <v>177695.10844476859</v>
      </c>
      <c r="C47" s="267">
        <v>106617065.06686115</v>
      </c>
    </row>
    <row r="48" spans="1:3" x14ac:dyDescent="0.35">
      <c r="A48" s="265" t="s">
        <v>92</v>
      </c>
      <c r="B48" s="262">
        <v>265946.52550032566</v>
      </c>
      <c r="C48" s="262">
        <v>159567915.3001954</v>
      </c>
    </row>
    <row r="49" spans="1:5" ht="16" thickBot="1" x14ac:dyDescent="0.4">
      <c r="A49" s="266" t="s">
        <v>156</v>
      </c>
      <c r="B49" s="267">
        <v>329386.64594767464</v>
      </c>
      <c r="C49" s="267">
        <v>197631987.5686048</v>
      </c>
    </row>
    <row r="50" spans="1:5" x14ac:dyDescent="0.35">
      <c r="A50" s="287" t="s">
        <v>18</v>
      </c>
      <c r="B50" s="260">
        <v>559851.81499762973</v>
      </c>
      <c r="C50" s="260">
        <v>335911088.99857783</v>
      </c>
    </row>
    <row r="51" spans="1:5" ht="16" thickBot="1" x14ac:dyDescent="0.4">
      <c r="A51" s="266" t="s">
        <v>127</v>
      </c>
      <c r="B51" s="267">
        <v>702723.7129564198</v>
      </c>
      <c r="C51" s="267">
        <v>421634227.77385187</v>
      </c>
    </row>
    <row r="52" spans="1:5" x14ac:dyDescent="0.35">
      <c r="A52" s="272" t="str">
        <f>'[1]Price Results PBS'!A36</f>
        <v>Bus interface and adapter unit</v>
      </c>
      <c r="B52" s="262">
        <v>217121.82111964608</v>
      </c>
      <c r="C52" s="262">
        <v>130273092.67178765</v>
      </c>
    </row>
    <row r="53" spans="1:5" x14ac:dyDescent="0.35">
      <c r="A53" s="272" t="str">
        <f>'[1]Price Results PBS'!A37</f>
        <v>ADF (ARN 149) &amp; Digital Map</v>
      </c>
      <c r="B53" s="262">
        <v>367900.71323329915</v>
      </c>
      <c r="C53" s="262">
        <v>220740427.93997949</v>
      </c>
    </row>
    <row r="54" spans="1:5" x14ac:dyDescent="0.35">
      <c r="A54" s="272" t="str">
        <f>'[1]Price Results PBS'!A38</f>
        <v>CNI MS &amp; Data Loader &amp; Mission Computer</v>
      </c>
      <c r="B54" s="262">
        <v>741020.93439724506</v>
      </c>
      <c r="C54" s="262">
        <v>444612560.63834703</v>
      </c>
    </row>
    <row r="55" spans="1:5" x14ac:dyDescent="0.35">
      <c r="A55" s="272" t="str">
        <f>'[1]Price Results PBS'!A39</f>
        <v>VHF NAV (ARN 147)</v>
      </c>
      <c r="B55" s="262">
        <v>133226.07508098241</v>
      </c>
      <c r="C55" s="262">
        <v>79935645.048589438</v>
      </c>
    </row>
    <row r="56" spans="1:5" x14ac:dyDescent="0.35">
      <c r="A56" s="272" t="str">
        <f>'[1]Price Results PBS'!A40</f>
        <v>Radalt</v>
      </c>
      <c r="B56" s="262">
        <v>28386.815442146188</v>
      </c>
      <c r="C56" s="262">
        <v>17032089.265287712</v>
      </c>
    </row>
    <row r="57" spans="1:5" x14ac:dyDescent="0.35">
      <c r="A57" s="272" t="str">
        <f>'[1]Price Results PBS'!A41</f>
        <v>Color weather radar</v>
      </c>
      <c r="B57" s="262">
        <v>192605.62653250661</v>
      </c>
      <c r="C57" s="262">
        <v>115563375.91950396</v>
      </c>
    </row>
    <row r="58" spans="1:5" x14ac:dyDescent="0.35">
      <c r="A58" s="272" t="str">
        <f>'[1]Price Results PBS'!A42</f>
        <v>Air Data Computer</v>
      </c>
      <c r="B58" s="262">
        <v>41846.26491682179</v>
      </c>
      <c r="C58" s="262">
        <v>25107758.950093076</v>
      </c>
    </row>
    <row r="59" spans="1:5" x14ac:dyDescent="0.35">
      <c r="A59" s="272" t="str">
        <f>'[1]Price Results PBS'!A43</f>
        <v>GPS/INS &amp; MDU</v>
      </c>
      <c r="B59" s="262">
        <v>83784.963398357475</v>
      </c>
      <c r="C59" s="262">
        <v>50270978.039014481</v>
      </c>
    </row>
    <row r="60" spans="1:5" x14ac:dyDescent="0.35">
      <c r="A60" s="272" t="str">
        <f>'[1]Price Results PBS'!A44</f>
        <v>UHF/VHF DF</v>
      </c>
      <c r="B60" s="262">
        <v>29056.483204893146</v>
      </c>
      <c r="C60" s="262">
        <v>17433889.922935888</v>
      </c>
    </row>
    <row r="61" spans="1:5" x14ac:dyDescent="0.35">
      <c r="A61" s="272" t="s">
        <v>26</v>
      </c>
      <c r="B61" s="262">
        <v>355050.50646407157</v>
      </c>
      <c r="C61" s="262">
        <v>213030303.87844294</v>
      </c>
    </row>
    <row r="62" spans="1:5" x14ac:dyDescent="0.35">
      <c r="A62" s="272" t="str">
        <f>'[1]Price Results PBS'!A45</f>
        <v>Mission SW</v>
      </c>
      <c r="B62" s="262">
        <v>447.5688798509255</v>
      </c>
      <c r="C62" s="262">
        <v>268541.32791055529</v>
      </c>
      <c r="E62" s="311"/>
    </row>
    <row r="63" spans="1:5" x14ac:dyDescent="0.35">
      <c r="A63" s="261" t="str">
        <f>'[1]Price Results PBS'!A46</f>
        <v>Air Data SW</v>
      </c>
      <c r="B63" s="262">
        <v>447.5688798509255</v>
      </c>
      <c r="C63" s="262">
        <v>268541.32791055529</v>
      </c>
    </row>
    <row r="64" spans="1:5" ht="16" thickBot="1" x14ac:dyDescent="0.4">
      <c r="A64" s="266" t="s">
        <v>128</v>
      </c>
      <c r="B64" s="267">
        <v>2671913.7832999816</v>
      </c>
      <c r="C64" s="267">
        <v>1603148269.9799891</v>
      </c>
    </row>
    <row r="65" spans="1:3" x14ac:dyDescent="0.35">
      <c r="A65" s="288" t="str">
        <f>'[1]Price Results PBS'!A48</f>
        <v>VHF/UHF Radio</v>
      </c>
      <c r="B65" s="262">
        <v>58903.464216436616</v>
      </c>
      <c r="C65" s="262">
        <v>35342078.529861972</v>
      </c>
    </row>
    <row r="66" spans="1:3" x14ac:dyDescent="0.35">
      <c r="A66" s="288" t="str">
        <f>'[1]Price Results PBS'!A49</f>
        <v>HF</v>
      </c>
      <c r="B66" s="262">
        <v>142260.51573072348</v>
      </c>
      <c r="C66" s="262">
        <v>85356309.438434079</v>
      </c>
    </row>
    <row r="67" spans="1:3" x14ac:dyDescent="0.35">
      <c r="A67" s="288" t="str">
        <f>'[1]Price Results PBS'!A50</f>
        <v>INTERCOM System</v>
      </c>
      <c r="B67" s="262">
        <v>151204.00200001805</v>
      </c>
      <c r="C67" s="262">
        <v>90722401.200010836</v>
      </c>
    </row>
    <row r="68" spans="1:3" x14ac:dyDescent="0.35">
      <c r="A68" s="288" t="str">
        <f>'[1]Price Results PBS'!A51</f>
        <v>CVR</v>
      </c>
      <c r="B68" s="262">
        <v>295484.79337764363</v>
      </c>
      <c r="C68" s="262">
        <v>177290876.02658617</v>
      </c>
    </row>
    <row r="69" spans="1:3" x14ac:dyDescent="0.35">
      <c r="A69" s="288" t="str">
        <f>'[1]Price Results PBS'!A52</f>
        <v>FDR</v>
      </c>
      <c r="B69" s="262">
        <v>61842.116625919116</v>
      </c>
      <c r="C69" s="262">
        <v>37105269.975551471</v>
      </c>
    </row>
    <row r="70" spans="1:3" x14ac:dyDescent="0.35">
      <c r="A70" s="288" t="str">
        <f>'[1]Price Results PBS'!A53</f>
        <v>ELT</v>
      </c>
      <c r="B70" s="262">
        <v>17507.32852398443</v>
      </c>
      <c r="C70" s="262">
        <v>10504397.114390658</v>
      </c>
    </row>
    <row r="71" spans="1:3" x14ac:dyDescent="0.35">
      <c r="A71" s="261" t="str">
        <f>'[1]Price Results PBS'!A54</f>
        <v>TCAS II SYSTEM</v>
      </c>
      <c r="B71" s="262">
        <v>91061.623132102992</v>
      </c>
      <c r="C71" s="262">
        <v>54636973.879261792</v>
      </c>
    </row>
    <row r="72" spans="1:3" ht="16" thickBot="1" x14ac:dyDescent="0.4">
      <c r="A72" s="266" t="s">
        <v>129</v>
      </c>
      <c r="B72" s="267">
        <v>995430.5764103299</v>
      </c>
      <c r="C72" s="267">
        <v>597258345.84619796</v>
      </c>
    </row>
    <row r="73" spans="1:3" x14ac:dyDescent="0.35">
      <c r="A73" s="259" t="str">
        <f>'[1]Price Results PBS'!A56</f>
        <v>Electrical Generators</v>
      </c>
      <c r="B73" s="260">
        <v>82252.002644359847</v>
      </c>
      <c r="C73" s="260">
        <v>49351201.586615905</v>
      </c>
    </row>
    <row r="74" spans="1:3" x14ac:dyDescent="0.35">
      <c r="A74" s="270" t="str">
        <f>'[1]Price Results PBS'!A57</f>
        <v>Electrical Distribution and Others</v>
      </c>
      <c r="B74" s="271">
        <v>84097.864235870293</v>
      </c>
      <c r="C74" s="271">
        <v>50458718.541522175</v>
      </c>
    </row>
    <row r="75" spans="1:3" x14ac:dyDescent="0.35">
      <c r="A75" s="288" t="s">
        <v>57</v>
      </c>
      <c r="B75" s="262"/>
      <c r="C75" s="262"/>
    </row>
    <row r="76" spans="1:3" x14ac:dyDescent="0.35">
      <c r="A76" s="288" t="s">
        <v>58</v>
      </c>
      <c r="B76" s="262"/>
      <c r="C76" s="262"/>
    </row>
    <row r="77" spans="1:3" x14ac:dyDescent="0.35">
      <c r="A77" s="288" t="s">
        <v>59</v>
      </c>
      <c r="B77" s="262"/>
      <c r="C77" s="262"/>
    </row>
    <row r="78" spans="1:3" x14ac:dyDescent="0.35">
      <c r="A78" s="288" t="s">
        <v>60</v>
      </c>
      <c r="B78" s="262"/>
      <c r="C78" s="262"/>
    </row>
    <row r="79" spans="1:3" x14ac:dyDescent="0.35">
      <c r="A79" s="288" t="s">
        <v>61</v>
      </c>
      <c r="B79" s="262"/>
      <c r="C79" s="262"/>
    </row>
    <row r="80" spans="1:3" x14ac:dyDescent="0.35">
      <c r="A80" s="261" t="s">
        <v>62</v>
      </c>
      <c r="B80" s="262"/>
      <c r="C80" s="262"/>
    </row>
    <row r="81" spans="1:6" x14ac:dyDescent="0.35">
      <c r="A81" s="261" t="s">
        <v>63</v>
      </c>
      <c r="B81" s="262"/>
      <c r="C81" s="262"/>
    </row>
    <row r="82" spans="1:6" ht="16" thickBot="1" x14ac:dyDescent="0.4">
      <c r="A82" s="266" t="s">
        <v>130</v>
      </c>
      <c r="B82" s="267">
        <v>176977.74895527985</v>
      </c>
      <c r="C82" s="267">
        <v>106186649.3731679</v>
      </c>
    </row>
    <row r="83" spans="1:6" ht="16" thickBot="1" x14ac:dyDescent="0.4">
      <c r="A83" s="268" t="s">
        <v>131</v>
      </c>
      <c r="B83" s="269">
        <v>10293486.814412104</v>
      </c>
      <c r="C83" s="269">
        <v>6176092088.6472626</v>
      </c>
      <c r="F83" s="274"/>
    </row>
    <row r="84" spans="1:6" ht="16" thickBot="1" x14ac:dyDescent="0.4">
      <c r="A84" s="289"/>
      <c r="B84" s="290"/>
      <c r="C84" s="291"/>
    </row>
    <row r="85" spans="1:6" ht="16" thickBot="1" x14ac:dyDescent="0.4">
      <c r="A85" s="268" t="s">
        <v>132</v>
      </c>
      <c r="B85" s="292"/>
      <c r="C85" s="293"/>
    </row>
    <row r="86" spans="1:6" x14ac:dyDescent="0.35">
      <c r="A86" s="265" t="s">
        <v>38</v>
      </c>
      <c r="B86" s="262">
        <v>32841.065462579594</v>
      </c>
      <c r="C86" s="262">
        <v>19704639.277547754</v>
      </c>
    </row>
    <row r="87" spans="1:6" ht="16" thickBot="1" x14ac:dyDescent="0.4">
      <c r="A87" s="266" t="s">
        <v>157</v>
      </c>
      <c r="B87" s="267">
        <v>42674.535762443491</v>
      </c>
      <c r="C87" s="267">
        <v>25604721.457466096</v>
      </c>
    </row>
    <row r="88" spans="1:6" x14ac:dyDescent="0.35">
      <c r="A88" s="265" t="s">
        <v>96</v>
      </c>
      <c r="B88" s="262">
        <v>31286.77944522458</v>
      </c>
      <c r="C88" s="262">
        <v>18772067.667134747</v>
      </c>
    </row>
    <row r="89" spans="1:6" ht="16" thickBot="1" x14ac:dyDescent="0.4">
      <c r="A89" s="266" t="s">
        <v>158</v>
      </c>
      <c r="B89" s="267">
        <v>118557.58574347981</v>
      </c>
      <c r="C89" s="267">
        <v>71134551.446087882</v>
      </c>
    </row>
    <row r="90" spans="1:6" x14ac:dyDescent="0.35">
      <c r="A90" s="265" t="s">
        <v>39</v>
      </c>
      <c r="B90" s="262">
        <v>54308.678297617917</v>
      </c>
      <c r="C90" s="262">
        <v>32585206.978570748</v>
      </c>
    </row>
    <row r="91" spans="1:6" ht="16" thickBot="1" x14ac:dyDescent="0.4">
      <c r="A91" s="266" t="s">
        <v>159</v>
      </c>
      <c r="B91" s="267">
        <v>61044.882057900941</v>
      </c>
      <c r="C91" s="267">
        <v>36626929.234740563</v>
      </c>
    </row>
    <row r="92" spans="1:6" x14ac:dyDescent="0.35">
      <c r="A92" s="265" t="s">
        <v>40</v>
      </c>
      <c r="B92" s="262">
        <v>69347.052126947936</v>
      </c>
      <c r="C92" s="262">
        <v>41608231.276168764</v>
      </c>
    </row>
    <row r="93" spans="1:6" ht="16" thickBot="1" x14ac:dyDescent="0.4">
      <c r="A93" s="266" t="s">
        <v>160</v>
      </c>
      <c r="B93" s="267">
        <v>68491.210136466441</v>
      </c>
      <c r="C93" s="267">
        <v>41094726.081879869</v>
      </c>
    </row>
    <row r="94" spans="1:6" x14ac:dyDescent="0.35">
      <c r="A94" s="265" t="s">
        <v>161</v>
      </c>
      <c r="B94" s="262">
        <v>615073.71905880852</v>
      </c>
      <c r="C94" s="262">
        <v>369044231.43528509</v>
      </c>
    </row>
    <row r="95" spans="1:6" ht="16" thickBot="1" x14ac:dyDescent="0.4">
      <c r="A95" s="266" t="s">
        <v>133</v>
      </c>
      <c r="B95" s="267">
        <v>714533.44984493579</v>
      </c>
      <c r="C95" s="267">
        <v>428720069.90696144</v>
      </c>
    </row>
    <row r="96" spans="1:6" x14ac:dyDescent="0.35">
      <c r="A96" s="265" t="s">
        <v>134</v>
      </c>
      <c r="B96" s="262">
        <v>83770.859463666377</v>
      </c>
      <c r="C96" s="262">
        <v>50262515.678199828</v>
      </c>
      <c r="E96" s="274"/>
    </row>
    <row r="97" spans="1:6" ht="16" thickBot="1" x14ac:dyDescent="0.4">
      <c r="A97" s="266" t="s">
        <v>162</v>
      </c>
      <c r="B97" s="267">
        <v>98033.856715787653</v>
      </c>
      <c r="C97" s="267">
        <v>58820314.029472589</v>
      </c>
    </row>
    <row r="98" spans="1:6" x14ac:dyDescent="0.35">
      <c r="A98" s="265" t="s">
        <v>135</v>
      </c>
      <c r="B98" s="262">
        <v>7560.3291249719432</v>
      </c>
      <c r="C98" s="262">
        <v>4536197.474983166</v>
      </c>
    </row>
    <row r="99" spans="1:6" ht="16" thickBot="1" x14ac:dyDescent="0.4">
      <c r="A99" s="266" t="s">
        <v>136</v>
      </c>
      <c r="B99" s="267">
        <v>7448.1781946713481</v>
      </c>
      <c r="C99" s="267">
        <v>4468906.9168028086</v>
      </c>
    </row>
    <row r="100" spans="1:6" ht="16" thickBot="1" x14ac:dyDescent="0.4">
      <c r="A100" s="265" t="s">
        <v>137</v>
      </c>
      <c r="B100" s="262">
        <v>37875.018192193063</v>
      </c>
      <c r="C100" s="262">
        <v>22725010.915315837</v>
      </c>
    </row>
    <row r="101" spans="1:6" ht="16" thickBot="1" x14ac:dyDescent="0.4">
      <c r="A101" s="266" t="s">
        <v>138</v>
      </c>
      <c r="B101" s="267">
        <v>41094.982423033551</v>
      </c>
      <c r="C101" s="267">
        <v>24656989.453820132</v>
      </c>
      <c r="E101" s="294" t="s">
        <v>118</v>
      </c>
      <c r="F101" s="295">
        <f>C13/C106</f>
        <v>0.26790706320322377</v>
      </c>
    </row>
    <row r="102" spans="1:6" ht="16" thickBot="1" x14ac:dyDescent="0.4">
      <c r="A102" s="275" t="s">
        <v>139</v>
      </c>
      <c r="B102" s="276">
        <v>1671438.6301693579</v>
      </c>
      <c r="C102" s="276">
        <v>1002863178.1016147</v>
      </c>
      <c r="E102" s="192" t="s">
        <v>120</v>
      </c>
      <c r="F102" s="296">
        <f>C28/C106</f>
        <v>0.21742842035125104</v>
      </c>
    </row>
    <row r="103" spans="1:6" ht="16" thickBot="1" x14ac:dyDescent="0.4">
      <c r="A103" s="297"/>
      <c r="B103" s="298"/>
      <c r="C103" s="299"/>
      <c r="E103" s="192" t="s">
        <v>143</v>
      </c>
      <c r="F103" s="296">
        <f>C83/C106</f>
        <v>0.31862273820376269</v>
      </c>
    </row>
    <row r="104" spans="1:6" ht="16" thickBot="1" x14ac:dyDescent="0.4">
      <c r="A104" s="300" t="s">
        <v>163</v>
      </c>
      <c r="B104" s="301">
        <v>28132970.828998409</v>
      </c>
      <c r="C104" s="301">
        <v>16879782497.399046</v>
      </c>
      <c r="E104" s="192" t="s">
        <v>82</v>
      </c>
      <c r="F104" s="296">
        <f>C102/C106</f>
        <v>5.1737410528224712E-2</v>
      </c>
    </row>
    <row r="105" spans="1:6" ht="16" thickBot="1" x14ac:dyDescent="0.4">
      <c r="A105" s="302"/>
      <c r="B105" s="303"/>
      <c r="C105" s="304"/>
      <c r="E105" s="192" t="s">
        <v>165</v>
      </c>
      <c r="F105" s="296">
        <f>C104/C106-SUM(F101:F104)</f>
        <v>1.5127283306304973E-2</v>
      </c>
    </row>
    <row r="106" spans="1:6" ht="16" thickBot="1" x14ac:dyDescent="0.4">
      <c r="A106" s="305" t="s">
        <v>164</v>
      </c>
      <c r="B106" s="306">
        <v>32306190.300295856</v>
      </c>
      <c r="C106" s="306">
        <v>19383714180.177513</v>
      </c>
      <c r="E106" s="195" t="s">
        <v>166</v>
      </c>
      <c r="F106" s="307">
        <f>1-SUM(F101:F105)</f>
        <v>0.12917708440723286</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2023-12-04T00:09:20Z</dcterms:modified>
</cp:coreProperties>
</file>